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376" windowHeight="12540" tabRatio="598" firstSheet="4" activeTab="7"/>
  </bookViews>
  <sheets>
    <sheet name="封面" sheetId="4" r:id="rId1"/>
    <sheet name="目录" sheetId="1" r:id="rId2"/>
    <sheet name="1一般公共收入预算表" sheetId="2" r:id="rId3"/>
    <sheet name="2一般公共支出预算表" sheetId="3" r:id="rId4"/>
    <sheet name="3一般公共收支平衡表" sheetId="11" r:id="rId5"/>
    <sheet name="4一般公共支出预算功能分类表" sheetId="10" r:id="rId6"/>
    <sheet name="5一般公共预算基本支出经济分类表" sheetId="9" r:id="rId7"/>
    <sheet name="6项目支出表" sheetId="8" r:id="rId8"/>
    <sheet name="7基金收支表" sheetId="7" r:id="rId9"/>
    <sheet name="8基金收入表" sheetId="16" r:id="rId10"/>
    <sheet name="9基金支出功能分类表" sheetId="17" r:id="rId11"/>
    <sheet name="10基金项目支出功能分类表" sheetId="18" r:id="rId12"/>
    <sheet name="11国有资本经营收支表" sheetId="15" r:id="rId13"/>
    <sheet name="12社保基金收入预算表" sheetId="14" r:id="rId14"/>
    <sheet name="13社保基金支出预算表" sheetId="13" r:id="rId15"/>
    <sheet name="14社保基金收支表" sheetId="12" r:id="rId16"/>
  </sheets>
  <definedNames>
    <definedName name="_xlnm.Print_Area" localSheetId="2">'1一般公共收入预算表'!$A$1:$B$27</definedName>
    <definedName name="_xlnm.Print_Area" localSheetId="3">'2一般公共支出预算表'!$A$1:$B$26</definedName>
    <definedName name="_xlnm.Print_Area" localSheetId="4">'3一般公共收支平衡表'!$A$1:$D$41</definedName>
    <definedName name="_xlnm.Print_Area" localSheetId="1">目录!$A$1:$B$17</definedName>
    <definedName name="_xlnm.Print_Titles" localSheetId="11">'10基金项目支出功能分类表'!$3:$3</definedName>
    <definedName name="_xlnm.Print_Titles" localSheetId="5">'4一般公共支出预算功能分类表'!$1:$4</definedName>
    <definedName name="_xlnm.Print_Titles" localSheetId="6">'5一般公共预算基本支出经济分类表'!$1:$4</definedName>
    <definedName name="_xlnm.Print_Titles" localSheetId="7">'6项目支出表'!$1:$5</definedName>
  </definedNames>
  <calcPr calcId="125725"/>
</workbook>
</file>

<file path=xl/calcChain.xml><?xml version="1.0" encoding="utf-8"?>
<calcChain xmlns="http://schemas.openxmlformats.org/spreadsheetml/2006/main">
  <c r="C6" i="14"/>
  <c r="C5" s="1"/>
  <c r="C4" s="1"/>
  <c r="E4" i="18"/>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5"/>
  <c r="C6" i="17"/>
  <c r="C10"/>
  <c r="C25"/>
  <c r="E10" i="12"/>
  <c r="B10"/>
  <c r="E9"/>
  <c r="B9"/>
  <c r="E8"/>
  <c r="B8"/>
  <c r="E7"/>
  <c r="B7"/>
  <c r="E6"/>
  <c r="B6"/>
  <c r="G5"/>
  <c r="F5"/>
  <c r="E5"/>
  <c r="D5"/>
  <c r="C5"/>
  <c r="B5"/>
  <c r="C18" i="13"/>
  <c r="C17"/>
  <c r="C11"/>
  <c r="C7"/>
  <c r="C6"/>
  <c r="C5" s="1"/>
  <c r="C17" i="14"/>
  <c r="C16"/>
  <c r="C9"/>
  <c r="D13" i="15"/>
  <c r="B13"/>
  <c r="D10"/>
  <c r="B10"/>
  <c r="D30" i="7"/>
  <c r="B30"/>
  <c r="D27"/>
  <c r="D26"/>
  <c r="D25"/>
  <c r="D22" s="1"/>
  <c r="B19"/>
  <c r="D17"/>
  <c r="D15"/>
  <c r="D14"/>
  <c r="D11"/>
  <c r="D10"/>
  <c r="D6"/>
  <c r="D5" s="1"/>
  <c r="C20" i="17"/>
  <c r="C14"/>
  <c r="C4" i="16"/>
  <c r="E1024" i="8"/>
  <c r="E1023"/>
  <c r="E1022"/>
  <c r="E1021"/>
  <c r="E1020"/>
  <c r="E1019"/>
  <c r="E1018"/>
  <c r="E1017"/>
  <c r="E1016"/>
  <c r="E1015"/>
  <c r="E1014"/>
  <c r="E1013"/>
  <c r="E1012"/>
  <c r="E1011"/>
  <c r="E1010"/>
  <c r="E1009"/>
  <c r="E1008"/>
  <c r="E1007"/>
  <c r="E1006"/>
  <c r="E1005"/>
  <c r="E1004"/>
  <c r="E1003"/>
  <c r="E1002"/>
  <c r="E1001"/>
  <c r="E1000"/>
  <c r="E999"/>
  <c r="E998"/>
  <c r="E997"/>
  <c r="E996"/>
  <c r="E995"/>
  <c r="E994"/>
  <c r="E993"/>
  <c r="E992"/>
  <c r="E991"/>
  <c r="E990"/>
  <c r="E989"/>
  <c r="E988"/>
  <c r="E987"/>
  <c r="E986"/>
  <c r="E985"/>
  <c r="E984"/>
  <c r="E983"/>
  <c r="E982"/>
  <c r="E981"/>
  <c r="E980"/>
  <c r="E979"/>
  <c r="E978"/>
  <c r="E977"/>
  <c r="E976"/>
  <c r="E975"/>
  <c r="E974"/>
  <c r="E973"/>
  <c r="E972"/>
  <c r="E971"/>
  <c r="E970"/>
  <c r="E969"/>
  <c r="E968"/>
  <c r="E967"/>
  <c r="E966"/>
  <c r="E965"/>
  <c r="E964"/>
  <c r="E963"/>
  <c r="E962"/>
  <c r="E961"/>
  <c r="E960"/>
  <c r="E959"/>
  <c r="E958"/>
  <c r="E957"/>
  <c r="E956"/>
  <c r="E955"/>
  <c r="E954"/>
  <c r="E953"/>
  <c r="E952"/>
  <c r="E951"/>
  <c r="E950"/>
  <c r="E949"/>
  <c r="E948"/>
  <c r="E947"/>
  <c r="E946"/>
  <c r="E945"/>
  <c r="E944"/>
  <c r="E943"/>
  <c r="E942"/>
  <c r="E941"/>
  <c r="E940"/>
  <c r="E939"/>
  <c r="E938"/>
  <c r="E937"/>
  <c r="E936"/>
  <c r="E935"/>
  <c r="E934"/>
  <c r="E933"/>
  <c r="E932"/>
  <c r="E931"/>
  <c r="E930"/>
  <c r="E929"/>
  <c r="E928"/>
  <c r="E927"/>
  <c r="E926"/>
  <c r="E925"/>
  <c r="E924"/>
  <c r="E923"/>
  <c r="E922"/>
  <c r="E921"/>
  <c r="E920"/>
  <c r="E919"/>
  <c r="E918"/>
  <c r="E917"/>
  <c r="E916"/>
  <c r="E915"/>
  <c r="E914"/>
  <c r="E913"/>
  <c r="E912"/>
  <c r="E911"/>
  <c r="E910"/>
  <c r="E909"/>
  <c r="E908"/>
  <c r="E907"/>
  <c r="E906"/>
  <c r="E905"/>
  <c r="E904"/>
  <c r="E903"/>
  <c r="E902"/>
  <c r="E901"/>
  <c r="E900"/>
  <c r="E899"/>
  <c r="E898"/>
  <c r="E897"/>
  <c r="E896"/>
  <c r="E895"/>
  <c r="E894"/>
  <c r="E893"/>
  <c r="E892"/>
  <c r="E891"/>
  <c r="E890"/>
  <c r="E889"/>
  <c r="E888"/>
  <c r="E887"/>
  <c r="E886"/>
  <c r="E885"/>
  <c r="E884"/>
  <c r="E883"/>
  <c r="E882"/>
  <c r="E881"/>
  <c r="E880"/>
  <c r="E879"/>
  <c r="E878"/>
  <c r="E877"/>
  <c r="E876"/>
  <c r="E875"/>
  <c r="E874"/>
  <c r="E873"/>
  <c r="E872"/>
  <c r="E871"/>
  <c r="E870"/>
  <c r="E869"/>
  <c r="E868"/>
  <c r="E867"/>
  <c r="E866"/>
  <c r="E865"/>
  <c r="E864"/>
  <c r="E863"/>
  <c r="E862"/>
  <c r="E861"/>
  <c r="E860"/>
  <c r="E859"/>
  <c r="E858"/>
  <c r="E857"/>
  <c r="E856"/>
  <c r="E855"/>
  <c r="E854"/>
  <c r="E853"/>
  <c r="E852"/>
  <c r="E851"/>
  <c r="E850"/>
  <c r="E849"/>
  <c r="E848"/>
  <c r="E847"/>
  <c r="E846"/>
  <c r="E845"/>
  <c r="E844"/>
  <c r="E843"/>
  <c r="E842"/>
  <c r="E841"/>
  <c r="E840"/>
  <c r="E839"/>
  <c r="E838"/>
  <c r="E837"/>
  <c r="E836"/>
  <c r="E835"/>
  <c r="E834"/>
  <c r="E833"/>
  <c r="E832"/>
  <c r="E831"/>
  <c r="E830"/>
  <c r="E829"/>
  <c r="E828"/>
  <c r="E827"/>
  <c r="E826"/>
  <c r="E825"/>
  <c r="E824"/>
  <c r="E823"/>
  <c r="E822"/>
  <c r="E821"/>
  <c r="E820"/>
  <c r="E819"/>
  <c r="E818"/>
  <c r="E817"/>
  <c r="E816"/>
  <c r="E815"/>
  <c r="E814"/>
  <c r="E813"/>
  <c r="E812"/>
  <c r="E811"/>
  <c r="E810"/>
  <c r="E809"/>
  <c r="E808"/>
  <c r="E807"/>
  <c r="E806"/>
  <c r="E805"/>
  <c r="E804"/>
  <c r="E803"/>
  <c r="E802"/>
  <c r="E801"/>
  <c r="E800"/>
  <c r="E799"/>
  <c r="E798"/>
  <c r="E797"/>
  <c r="E796"/>
  <c r="E795"/>
  <c r="E794"/>
  <c r="E793"/>
  <c r="E792"/>
  <c r="E791"/>
  <c r="E790"/>
  <c r="E789"/>
  <c r="E788"/>
  <c r="E787"/>
  <c r="E786"/>
  <c r="E785"/>
  <c r="E784"/>
  <c r="E783"/>
  <c r="E782"/>
  <c r="E781"/>
  <c r="E780"/>
  <c r="E779"/>
  <c r="E778"/>
  <c r="E777"/>
  <c r="E776"/>
  <c r="E775"/>
  <c r="E774"/>
  <c r="E773"/>
  <c r="E772"/>
  <c r="E771"/>
  <c r="E770"/>
  <c r="E769"/>
  <c r="E768"/>
  <c r="E767"/>
  <c r="E766"/>
  <c r="E765"/>
  <c r="E764"/>
  <c r="E763"/>
  <c r="E762"/>
  <c r="E761"/>
  <c r="E760"/>
  <c r="E759"/>
  <c r="E758"/>
  <c r="E757"/>
  <c r="E756"/>
  <c r="E755"/>
  <c r="E754"/>
  <c r="E753"/>
  <c r="E752"/>
  <c r="E751"/>
  <c r="E750"/>
  <c r="E749"/>
  <c r="E748"/>
  <c r="E747"/>
  <c r="E746"/>
  <c r="E745"/>
  <c r="E744"/>
  <c r="E743"/>
  <c r="E742"/>
  <c r="E741"/>
  <c r="E740"/>
  <c r="E739"/>
  <c r="E738"/>
  <c r="E737"/>
  <c r="E736"/>
  <c r="E735"/>
  <c r="E734"/>
  <c r="E733"/>
  <c r="E732"/>
  <c r="E731"/>
  <c r="E730"/>
  <c r="E729"/>
  <c r="E728"/>
  <c r="E727"/>
  <c r="E726"/>
  <c r="E725"/>
  <c r="E724"/>
  <c r="E723"/>
  <c r="E722"/>
  <c r="E721"/>
  <c r="E720"/>
  <c r="E719"/>
  <c r="E718"/>
  <c r="E717"/>
  <c r="E716"/>
  <c r="E715"/>
  <c r="E714"/>
  <c r="E713"/>
  <c r="E712"/>
  <c r="E711"/>
  <c r="E710"/>
  <c r="E709"/>
  <c r="E708"/>
  <c r="E707"/>
  <c r="E706"/>
  <c r="E705"/>
  <c r="E704"/>
  <c r="E703"/>
  <c r="E702"/>
  <c r="E701"/>
  <c r="E700"/>
  <c r="E699"/>
  <c r="E698"/>
  <c r="E697"/>
  <c r="E696"/>
  <c r="E695"/>
  <c r="E694"/>
  <c r="E693"/>
  <c r="E692"/>
  <c r="E691"/>
  <c r="E690"/>
  <c r="E689"/>
  <c r="E688"/>
  <c r="E687"/>
  <c r="E686"/>
  <c r="E685"/>
  <c r="E684"/>
  <c r="E683"/>
  <c r="E682"/>
  <c r="E681"/>
  <c r="E680"/>
  <c r="E679"/>
  <c r="E678"/>
  <c r="E677"/>
  <c r="E676"/>
  <c r="E675"/>
  <c r="E674"/>
  <c r="E673"/>
  <c r="E672"/>
  <c r="E671"/>
  <c r="E670"/>
  <c r="E669"/>
  <c r="E668"/>
  <c r="E667"/>
  <c r="E666"/>
  <c r="E665"/>
  <c r="E664"/>
  <c r="E663"/>
  <c r="E662"/>
  <c r="E661"/>
  <c r="E660"/>
  <c r="E659"/>
  <c r="E658"/>
  <c r="E657"/>
  <c r="E656"/>
  <c r="E655"/>
  <c r="E654"/>
  <c r="E653"/>
  <c r="E652"/>
  <c r="E651"/>
  <c r="E650"/>
  <c r="E649"/>
  <c r="E648"/>
  <c r="E647"/>
  <c r="E646"/>
  <c r="E645"/>
  <c r="E644"/>
  <c r="E643"/>
  <c r="E642"/>
  <c r="E641"/>
  <c r="E640"/>
  <c r="E639"/>
  <c r="E638"/>
  <c r="E637"/>
  <c r="E636"/>
  <c r="E635"/>
  <c r="E634"/>
  <c r="E633"/>
  <c r="E632"/>
  <c r="E631"/>
  <c r="E630"/>
  <c r="E629"/>
  <c r="E628"/>
  <c r="E627"/>
  <c r="E626"/>
  <c r="E625"/>
  <c r="E624"/>
  <c r="E623"/>
  <c r="E622"/>
  <c r="E621"/>
  <c r="E620"/>
  <c r="E619"/>
  <c r="E618"/>
  <c r="E617"/>
  <c r="E616"/>
  <c r="E615"/>
  <c r="E614"/>
  <c r="E613"/>
  <c r="E612"/>
  <c r="E611"/>
  <c r="E610"/>
  <c r="E609"/>
  <c r="E608"/>
  <c r="E607"/>
  <c r="E606"/>
  <c r="E605"/>
  <c r="E604"/>
  <c r="E603"/>
  <c r="E602"/>
  <c r="E601"/>
  <c r="E600"/>
  <c r="E599"/>
  <c r="E598"/>
  <c r="E597"/>
  <c r="E596"/>
  <c r="E595"/>
  <c r="E594"/>
  <c r="E593"/>
  <c r="E592"/>
  <c r="E591"/>
  <c r="E590"/>
  <c r="E589"/>
  <c r="E588"/>
  <c r="E587"/>
  <c r="E586"/>
  <c r="E585"/>
  <c r="E584"/>
  <c r="E583"/>
  <c r="E582"/>
  <c r="E581"/>
  <c r="E580"/>
  <c r="E579"/>
  <c r="E578"/>
  <c r="E577"/>
  <c r="E576"/>
  <c r="E575"/>
  <c r="E574"/>
  <c r="E573"/>
  <c r="E572"/>
  <c r="E571"/>
  <c r="E570"/>
  <c r="E569"/>
  <c r="E568"/>
  <c r="E567"/>
  <c r="E566"/>
  <c r="E565"/>
  <c r="E564"/>
  <c r="E563"/>
  <c r="E562"/>
  <c r="E561"/>
  <c r="E560"/>
  <c r="E559"/>
  <c r="E558"/>
  <c r="E557"/>
  <c r="E556"/>
  <c r="E555"/>
  <c r="E554"/>
  <c r="E553"/>
  <c r="E552"/>
  <c r="E551"/>
  <c r="E550"/>
  <c r="E549"/>
  <c r="E548"/>
  <c r="E547"/>
  <c r="E546"/>
  <c r="E545"/>
  <c r="E544"/>
  <c r="E543"/>
  <c r="E542"/>
  <c r="E541"/>
  <c r="E540"/>
  <c r="E539"/>
  <c r="E538"/>
  <c r="E537"/>
  <c r="E536"/>
  <c r="E535"/>
  <c r="E534"/>
  <c r="E533"/>
  <c r="E532"/>
  <c r="E531"/>
  <c r="E530"/>
  <c r="E529"/>
  <c r="E528"/>
  <c r="E527"/>
  <c r="E526"/>
  <c r="E525"/>
  <c r="E524"/>
  <c r="E523"/>
  <c r="E522"/>
  <c r="E521"/>
  <c r="E520"/>
  <c r="E519"/>
  <c r="E518"/>
  <c r="E517"/>
  <c r="E516"/>
  <c r="E515"/>
  <c r="E514"/>
  <c r="E513"/>
  <c r="E512"/>
  <c r="E511"/>
  <c r="E510"/>
  <c r="E509"/>
  <c r="E508"/>
  <c r="E507"/>
  <c r="E506"/>
  <c r="E505"/>
  <c r="E504"/>
  <c r="E503"/>
  <c r="E502"/>
  <c r="E501"/>
  <c r="E500"/>
  <c r="E499"/>
  <c r="E498"/>
  <c r="E497"/>
  <c r="E496"/>
  <c r="E495"/>
  <c r="E494"/>
  <c r="E493"/>
  <c r="E492"/>
  <c r="E491"/>
  <c r="E490"/>
  <c r="E489"/>
  <c r="E488"/>
  <c r="E487"/>
  <c r="E486"/>
  <c r="E485"/>
  <c r="E484"/>
  <c r="E483"/>
  <c r="E482"/>
  <c r="E481"/>
  <c r="E480"/>
  <c r="E479"/>
  <c r="E478"/>
  <c r="E477"/>
  <c r="E476"/>
  <c r="E475"/>
  <c r="E474"/>
  <c r="E473"/>
  <c r="E472"/>
  <c r="E471"/>
  <c r="E470"/>
  <c r="E469"/>
  <c r="E468"/>
  <c r="E467"/>
  <c r="E466"/>
  <c r="E465"/>
  <c r="E464"/>
  <c r="E463"/>
  <c r="E462"/>
  <c r="E461"/>
  <c r="E460"/>
  <c r="E459"/>
  <c r="E458"/>
  <c r="E457"/>
  <c r="E456"/>
  <c r="E455"/>
  <c r="E454"/>
  <c r="E453"/>
  <c r="E452"/>
  <c r="E451"/>
  <c r="E450"/>
  <c r="E449"/>
  <c r="E448"/>
  <c r="E447"/>
  <c r="E446"/>
  <c r="E445"/>
  <c r="E444"/>
  <c r="E443"/>
  <c r="E442"/>
  <c r="E441"/>
  <c r="E440"/>
  <c r="E439"/>
  <c r="E438"/>
  <c r="E437"/>
  <c r="E436"/>
  <c r="E435"/>
  <c r="E434"/>
  <c r="E433"/>
  <c r="E432"/>
  <c r="E431"/>
  <c r="E430"/>
  <c r="E429"/>
  <c r="E428"/>
  <c r="E427"/>
  <c r="E426"/>
  <c r="E425"/>
  <c r="E424"/>
  <c r="E423"/>
  <c r="E422"/>
  <c r="E421"/>
  <c r="E420"/>
  <c r="E419"/>
  <c r="E418"/>
  <c r="E417"/>
  <c r="E416"/>
  <c r="E415"/>
  <c r="E414"/>
  <c r="E413"/>
  <c r="E412"/>
  <c r="E411"/>
  <c r="E410"/>
  <c r="E409"/>
  <c r="E408"/>
  <c r="E407"/>
  <c r="E406"/>
  <c r="E405"/>
  <c r="E404"/>
  <c r="E403"/>
  <c r="E402"/>
  <c r="E401"/>
  <c r="E400"/>
  <c r="E399"/>
  <c r="E398"/>
  <c r="E397"/>
  <c r="E396"/>
  <c r="E395"/>
  <c r="E394"/>
  <c r="E393"/>
  <c r="E392"/>
  <c r="E391"/>
  <c r="E390"/>
  <c r="E389"/>
  <c r="E388"/>
  <c r="E387"/>
  <c r="E386"/>
  <c r="E385"/>
  <c r="E384"/>
  <c r="E383"/>
  <c r="E382"/>
  <c r="E381"/>
  <c r="E380"/>
  <c r="E379"/>
  <c r="E378"/>
  <c r="E377"/>
  <c r="E376"/>
  <c r="E375"/>
  <c r="E374"/>
  <c r="E373"/>
  <c r="E372"/>
  <c r="E371"/>
  <c r="E370"/>
  <c r="E369"/>
  <c r="E368"/>
  <c r="E367"/>
  <c r="E366"/>
  <c r="E365"/>
  <c r="E364"/>
  <c r="E363"/>
  <c r="E362"/>
  <c r="E361"/>
  <c r="E360"/>
  <c r="E359"/>
  <c r="E358"/>
  <c r="E357"/>
  <c r="E356"/>
  <c r="E355"/>
  <c r="E354"/>
  <c r="E353"/>
  <c r="E352"/>
  <c r="E351"/>
  <c r="E350"/>
  <c r="E349"/>
  <c r="E348"/>
  <c r="E347"/>
  <c r="E346"/>
  <c r="E345"/>
  <c r="E344"/>
  <c r="E343"/>
  <c r="E342"/>
  <c r="E341"/>
  <c r="E340"/>
  <c r="E339"/>
  <c r="E338"/>
  <c r="E337"/>
  <c r="E336"/>
  <c r="E335"/>
  <c r="E334"/>
  <c r="E333"/>
  <c r="E332"/>
  <c r="E331"/>
  <c r="E330"/>
  <c r="E329"/>
  <c r="E328"/>
  <c r="E327"/>
  <c r="E326"/>
  <c r="E325"/>
  <c r="E324"/>
  <c r="E323"/>
  <c r="E322"/>
  <c r="E321"/>
  <c r="E320"/>
  <c r="E319"/>
  <c r="E318"/>
  <c r="E317"/>
  <c r="E316"/>
  <c r="E315"/>
  <c r="E314"/>
  <c r="E313"/>
  <c r="E312"/>
  <c r="E311"/>
  <c r="E310"/>
  <c r="E309"/>
  <c r="E308"/>
  <c r="E307"/>
  <c r="E306"/>
  <c r="E305"/>
  <c r="E304"/>
  <c r="E303"/>
  <c r="E302"/>
  <c r="E301"/>
  <c r="E300"/>
  <c r="E299"/>
  <c r="E298"/>
  <c r="E297"/>
  <c r="E296"/>
  <c r="E295"/>
  <c r="E294"/>
  <c r="E293"/>
  <c r="E292"/>
  <c r="E291"/>
  <c r="E290"/>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4"/>
  <c r="E233"/>
  <c r="E232"/>
  <c r="E231"/>
  <c r="E230"/>
  <c r="E229"/>
  <c r="E228"/>
  <c r="E227"/>
  <c r="E226"/>
  <c r="E225"/>
  <c r="E224"/>
  <c r="E223"/>
  <c r="E222"/>
  <c r="E221"/>
  <c r="E220"/>
  <c r="E219"/>
  <c r="E218"/>
  <c r="E217"/>
  <c r="E216"/>
  <c r="E215"/>
  <c r="E214"/>
  <c r="E213"/>
  <c r="E212"/>
  <c r="E211"/>
  <c r="E210"/>
  <c r="E209"/>
  <c r="E208"/>
  <c r="E207"/>
  <c r="E206"/>
  <c r="E205"/>
  <c r="E204"/>
  <c r="E203"/>
  <c r="E202"/>
  <c r="E201"/>
  <c r="E200"/>
  <c r="E199"/>
  <c r="E198"/>
  <c r="E197"/>
  <c r="E196"/>
  <c r="E195"/>
  <c r="E194"/>
  <c r="E193"/>
  <c r="E192"/>
  <c r="E191"/>
  <c r="E190"/>
  <c r="E189"/>
  <c r="E188"/>
  <c r="E187"/>
  <c r="E18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D29" i="9"/>
  <c r="D28"/>
  <c r="D27"/>
  <c r="F26"/>
  <c r="D26" s="1"/>
  <c r="E26"/>
  <c r="D25"/>
  <c r="F24"/>
  <c r="E24"/>
  <c r="D24" s="1"/>
  <c r="D23"/>
  <c r="D22"/>
  <c r="F21"/>
  <c r="E21"/>
  <c r="D21"/>
  <c r="D20"/>
  <c r="F19"/>
  <c r="E19"/>
  <c r="D19" s="1"/>
  <c r="D18"/>
  <c r="D17"/>
  <c r="D16"/>
  <c r="D15"/>
  <c r="D14"/>
  <c r="D13"/>
  <c r="D12"/>
  <c r="F11"/>
  <c r="E11"/>
  <c r="D11" s="1"/>
  <c r="D10"/>
  <c r="D9"/>
  <c r="D8"/>
  <c r="D7"/>
  <c r="F6"/>
  <c r="E6"/>
  <c r="F2" i="10"/>
  <c r="E2"/>
  <c r="C2"/>
  <c r="B2"/>
  <c r="A2"/>
  <c r="D41" i="11"/>
  <c r="B35"/>
  <c r="B32"/>
  <c r="B24"/>
  <c r="B15"/>
  <c r="B13"/>
  <c r="B11"/>
  <c r="B7"/>
  <c r="D6"/>
  <c r="B6"/>
  <c r="D5"/>
  <c r="B5"/>
  <c r="D4"/>
  <c r="B4" i="3"/>
  <c r="B20" i="2"/>
  <c r="B19"/>
  <c r="B5"/>
  <c r="B4" l="1"/>
  <c r="B4" i="11" s="1"/>
  <c r="B41" s="1"/>
  <c r="F5" i="9"/>
  <c r="D6"/>
  <c r="E5"/>
  <c r="D13" i="7"/>
  <c r="B29"/>
  <c r="B35" s="1"/>
  <c r="D9"/>
  <c r="C5" i="17"/>
  <c r="D5" i="9" l="1"/>
  <c r="D29" i="7"/>
  <c r="D35" s="1"/>
</calcChain>
</file>

<file path=xl/sharedStrings.xml><?xml version="1.0" encoding="utf-8"?>
<sst xmlns="http://schemas.openxmlformats.org/spreadsheetml/2006/main" count="5429" uniqueCount="1635">
  <si>
    <t>2020年山海关区政府预算</t>
  </si>
  <si>
    <t>（草案）</t>
  </si>
  <si>
    <t>山海关区财政局审编</t>
  </si>
  <si>
    <t>目        录</t>
  </si>
  <si>
    <t>2020年一般公共预算收入表…………………………………………………………………</t>
  </si>
  <si>
    <t>2020年一般公共预算支出表……………………………………………………………………</t>
  </si>
  <si>
    <t>2020年一般公共预算收支平衡表……………………………………………………………………</t>
  </si>
  <si>
    <t>2020年一般公共预算支出功能分类表…………………………………………………………</t>
  </si>
  <si>
    <t>2020年一般公共预算基本支出经济分类表……………………………………………………</t>
  </si>
  <si>
    <t>2020年政府性基金预算收入表…………………………………………………………………</t>
  </si>
  <si>
    <t>2020年政府性基金预算收支表…………………………………………………………………</t>
  </si>
  <si>
    <t>2020年国有资本经营预算收支表……………………………………………………………</t>
  </si>
  <si>
    <t>2020年社会保险基金预算收入表……………………………………………………………</t>
  </si>
  <si>
    <t>2020年社会保险基金预算支出表……………………………………………………………</t>
  </si>
  <si>
    <t>2020年社会保险基金预算收支表……………………………………………………………</t>
  </si>
  <si>
    <t xml:space="preserve">                         </t>
  </si>
  <si>
    <t>2020年一般公共预算收入表</t>
  </si>
  <si>
    <t xml:space="preserve">                       单位：万元</t>
  </si>
  <si>
    <t xml:space="preserve">项目    </t>
  </si>
  <si>
    <t>预算数</t>
  </si>
  <si>
    <t>合    计</t>
  </si>
  <si>
    <t>一、税收收入</t>
  </si>
  <si>
    <r>
      <rPr>
        <sz val="11"/>
        <rFont val="Helv"/>
        <family val="2"/>
      </rPr>
      <t xml:space="preserve">            </t>
    </r>
    <r>
      <rPr>
        <sz val="11"/>
        <rFont val="宋体"/>
        <charset val="134"/>
      </rPr>
      <t>增值税</t>
    </r>
  </si>
  <si>
    <r>
      <rPr>
        <sz val="11"/>
        <rFont val="Helv"/>
        <family val="2"/>
      </rPr>
      <t xml:space="preserve">            </t>
    </r>
    <r>
      <rPr>
        <sz val="11"/>
        <rFont val="宋体"/>
        <charset val="134"/>
      </rPr>
      <t>企业所得税</t>
    </r>
  </si>
  <si>
    <r>
      <rPr>
        <sz val="11"/>
        <rFont val="Helv"/>
        <family val="2"/>
      </rPr>
      <t xml:space="preserve">            </t>
    </r>
    <r>
      <rPr>
        <sz val="11"/>
        <rFont val="宋体"/>
        <charset val="134"/>
      </rPr>
      <t>个人所得税</t>
    </r>
  </si>
  <si>
    <r>
      <rPr>
        <sz val="11"/>
        <rFont val="Helv"/>
        <family val="2"/>
      </rPr>
      <t xml:space="preserve">            </t>
    </r>
    <r>
      <rPr>
        <sz val="11"/>
        <rFont val="宋体"/>
        <charset val="134"/>
      </rPr>
      <t>资源税</t>
    </r>
  </si>
  <si>
    <r>
      <rPr>
        <sz val="11"/>
        <rFont val="Helv"/>
        <family val="2"/>
      </rPr>
      <t xml:space="preserve">            </t>
    </r>
    <r>
      <rPr>
        <sz val="11"/>
        <rFont val="宋体"/>
        <charset val="134"/>
      </rPr>
      <t>城市建设维护税</t>
    </r>
  </si>
  <si>
    <r>
      <rPr>
        <sz val="11"/>
        <rFont val="Helv"/>
        <family val="2"/>
      </rPr>
      <t xml:space="preserve">            </t>
    </r>
    <r>
      <rPr>
        <sz val="11"/>
        <rFont val="宋体"/>
        <charset val="134"/>
      </rPr>
      <t>房产税</t>
    </r>
  </si>
  <si>
    <r>
      <rPr>
        <sz val="11"/>
        <rFont val="Helv"/>
        <family val="2"/>
      </rPr>
      <t xml:space="preserve">            </t>
    </r>
    <r>
      <rPr>
        <sz val="11"/>
        <rFont val="宋体"/>
        <charset val="134"/>
      </rPr>
      <t>印花税</t>
    </r>
  </si>
  <si>
    <r>
      <rPr>
        <sz val="11"/>
        <rFont val="Helv"/>
        <family val="2"/>
      </rPr>
      <t xml:space="preserve">            </t>
    </r>
    <r>
      <rPr>
        <sz val="11"/>
        <rFont val="宋体"/>
        <charset val="134"/>
      </rPr>
      <t>城镇土地使用税</t>
    </r>
  </si>
  <si>
    <r>
      <rPr>
        <sz val="11"/>
        <rFont val="Helv"/>
        <family val="2"/>
      </rPr>
      <t xml:space="preserve">            </t>
    </r>
    <r>
      <rPr>
        <sz val="11"/>
        <rFont val="宋体"/>
        <charset val="134"/>
      </rPr>
      <t>土地增值税</t>
    </r>
  </si>
  <si>
    <r>
      <rPr>
        <sz val="11"/>
        <rFont val="Helv"/>
        <family val="2"/>
      </rPr>
      <t xml:space="preserve">            </t>
    </r>
    <r>
      <rPr>
        <sz val="11"/>
        <rFont val="宋体"/>
        <charset val="134"/>
      </rPr>
      <t>车船税</t>
    </r>
  </si>
  <si>
    <r>
      <rPr>
        <sz val="11"/>
        <rFont val="Helv"/>
        <family val="2"/>
      </rPr>
      <t xml:space="preserve">            </t>
    </r>
    <r>
      <rPr>
        <sz val="11"/>
        <rFont val="宋体"/>
        <charset val="134"/>
      </rPr>
      <t>耕地占用税</t>
    </r>
  </si>
  <si>
    <r>
      <rPr>
        <sz val="11"/>
        <rFont val="Helv"/>
        <family val="2"/>
      </rPr>
      <t xml:space="preserve">            </t>
    </r>
    <r>
      <rPr>
        <sz val="11"/>
        <rFont val="宋体"/>
        <charset val="134"/>
      </rPr>
      <t>契税</t>
    </r>
  </si>
  <si>
    <r>
      <rPr>
        <sz val="11"/>
        <rFont val="Helv"/>
        <family val="2"/>
      </rPr>
      <t xml:space="preserve">            </t>
    </r>
    <r>
      <rPr>
        <sz val="11"/>
        <rFont val="宋体"/>
        <charset val="134"/>
      </rPr>
      <t>环境保护税</t>
    </r>
  </si>
  <si>
    <t>二、非税收入</t>
  </si>
  <si>
    <r>
      <rPr>
        <sz val="11"/>
        <rFont val="Helv"/>
        <family val="2"/>
      </rPr>
      <t xml:space="preserve">           </t>
    </r>
    <r>
      <rPr>
        <sz val="11"/>
        <rFont val="宋体"/>
        <charset val="134"/>
      </rPr>
      <t>专项收入</t>
    </r>
  </si>
  <si>
    <r>
      <rPr>
        <sz val="11"/>
        <rFont val="Helv"/>
        <family val="2"/>
      </rPr>
      <t xml:space="preserve">                      </t>
    </r>
    <r>
      <rPr>
        <sz val="11"/>
        <rFont val="宋体"/>
        <charset val="134"/>
      </rPr>
      <t>残疾人就业保障金收入</t>
    </r>
  </si>
  <si>
    <r>
      <rPr>
        <sz val="11"/>
        <rFont val="Helv"/>
        <family val="2"/>
      </rPr>
      <t xml:space="preserve">                      </t>
    </r>
    <r>
      <rPr>
        <sz val="11"/>
        <rFont val="宋体"/>
        <charset val="134"/>
      </rPr>
      <t>森林植被恢复费</t>
    </r>
  </si>
  <si>
    <t>2020年一般公共预算支出表</t>
  </si>
  <si>
    <t>单位：万元</t>
  </si>
  <si>
    <t>合     计</t>
  </si>
  <si>
    <t xml:space="preserve">   一般公共服务支出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</si>
  <si>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</si>
  <si>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</si>
  <si>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</si>
  <si>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</si>
  <si>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</si>
  <si>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</si>
  <si>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</si>
  <si>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</si>
  <si>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</si>
  <si>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</si>
  <si>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</si>
  <si>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商业服务业等支出</t>
  </si>
  <si>
    <t xml:space="preserve">   自然资源海洋气象等支出</t>
  </si>
  <si>
    <t xml:space="preserve">   住房保障支出</t>
  </si>
  <si>
    <t xml:space="preserve">   粮油物资储备支出</t>
  </si>
  <si>
    <t xml:space="preserve">   灾害防治及应急管理支出</t>
  </si>
  <si>
    <t xml:space="preserve">   预备费</t>
  </si>
  <si>
    <t xml:space="preserve">   其他支出</t>
  </si>
  <si>
    <t xml:space="preserve">   债务付息支出</t>
  </si>
  <si>
    <t xml:space="preserve">   债务发行费用支出</t>
  </si>
  <si>
    <t>2020年一般公共预算收支平衡表</t>
  </si>
  <si>
    <t>收入</t>
  </si>
  <si>
    <t>支出</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</si>
  <si>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</si>
  <si>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</si>
  <si>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</si>
  <si>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</si>
  <si>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</si>
  <si>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</si>
  <si>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</si>
  <si>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</si>
  <si>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增值税和消费税税收返还收入</t>
  </si>
  <si>
    <t xml:space="preserve">    出口退税专项上解支出</t>
  </si>
  <si>
    <t xml:space="preserve">      所得税基数返还收入</t>
  </si>
  <si>
    <t xml:space="preserve">    专项上解支出</t>
  </si>
  <si>
    <t xml:space="preserve">      成品油税费改革税收返还收入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</si>
  <si>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</si>
  <si>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</si>
  <si>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</si>
  <si>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</si>
  <si>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</si>
  <si>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企业事业单位划转补助收入</t>
  </si>
  <si>
    <t xml:space="preserve">      重点生态功能区转移支付收入</t>
  </si>
  <si>
    <t xml:space="preserve">      固定数额补助收入</t>
  </si>
  <si>
    <t xml:space="preserve">      边境地区转移支付收入</t>
  </si>
  <si>
    <t xml:space="preserve">      一般公共服务共同财政事权转移支付收入</t>
  </si>
  <si>
    <t xml:space="preserve">      教育共同财政事权转移支付收入</t>
  </si>
  <si>
    <t xml:space="preserve">      科学技术共同财政事权转移支付收入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</si>
  <si>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</si>
  <si>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</si>
  <si>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</si>
  <si>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</si>
  <si>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</si>
  <si>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</si>
  <si>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住房保障共同财政事权转移支付收入</t>
  </si>
  <si>
    <t xml:space="preserve">      其他一般性转移支付收入</t>
  </si>
  <si>
    <t xml:space="preserve">    专项转移支付收入</t>
  </si>
  <si>
    <r>
      <rPr>
        <b/>
        <sz val="11"/>
        <rFont val="宋体"/>
        <charset val="134"/>
      </rPr>
      <t xml:space="preserve"> </t>
    </r>
    <r>
      <rPr>
        <sz val="11"/>
        <rFont val="宋体"/>
        <charset val="134"/>
      </rPr>
      <t xml:space="preserve"> 上年结余收入</t>
    </r>
  </si>
  <si>
    <t xml:space="preserve">  调入资金   </t>
  </si>
  <si>
    <t xml:space="preserve">  调出资金   </t>
  </si>
  <si>
    <t xml:space="preserve">    从政府性基金预算调入</t>
  </si>
  <si>
    <t xml:space="preserve">  年终结余</t>
  </si>
  <si>
    <t xml:space="preserve">    从国有资本经营预算调入</t>
  </si>
  <si>
    <t xml:space="preserve">    从其他资金调入</t>
  </si>
  <si>
    <t xml:space="preserve">  地方政府一般债务转贷收入</t>
  </si>
  <si>
    <t xml:space="preserve">  地方政府一般债务还本支出</t>
  </si>
  <si>
    <t xml:space="preserve">  安排预算稳定调节基金</t>
  </si>
  <si>
    <t>收  入  总  计</t>
  </si>
  <si>
    <t>支  出  总  计</t>
  </si>
  <si>
    <t>2020年一般公共预算支出功能分类表</t>
  </si>
  <si>
    <t>年度</t>
  </si>
  <si>
    <t>单位:万元</t>
  </si>
  <si>
    <t>科目编码</t>
  </si>
  <si>
    <t>科 目 名 称</t>
  </si>
  <si>
    <t>合 计</t>
  </si>
  <si>
    <t>基本支出</t>
  </si>
  <si>
    <t>项目支出</t>
  </si>
  <si>
    <t>人员经费</t>
  </si>
  <si>
    <t>日常公用经费</t>
  </si>
  <si>
    <t>项目支出合计</t>
  </si>
  <si>
    <t/>
  </si>
  <si>
    <t>201</t>
  </si>
  <si>
    <t>一般公共服务支出</t>
  </si>
  <si>
    <t>20101</t>
  </si>
  <si>
    <t>人大事务</t>
  </si>
  <si>
    <t>2010101</t>
  </si>
  <si>
    <t>行政运行</t>
  </si>
  <si>
    <t>2010102</t>
  </si>
  <si>
    <t>一般行政管理事务</t>
  </si>
  <si>
    <t>2010104</t>
  </si>
  <si>
    <t>人大会议</t>
  </si>
  <si>
    <t>2010108</t>
  </si>
  <si>
    <t>代表工作</t>
  </si>
  <si>
    <t>20102</t>
  </si>
  <si>
    <t>政协事务</t>
  </si>
  <si>
    <t>2010201</t>
  </si>
  <si>
    <t>2010204</t>
  </si>
  <si>
    <t>政协会议</t>
  </si>
  <si>
    <t>2010206</t>
  </si>
  <si>
    <t>参政议政</t>
  </si>
  <si>
    <t>2010299</t>
  </si>
  <si>
    <t>其他政协事务支出</t>
  </si>
  <si>
    <t>20103</t>
  </si>
  <si>
    <t>政府办公厅（室）及相关机构事务</t>
  </si>
  <si>
    <t>2010301</t>
  </si>
  <si>
    <t>2010302</t>
  </si>
  <si>
    <t>2010303</t>
  </si>
  <si>
    <t>机关服务</t>
  </si>
  <si>
    <t>2010306</t>
  </si>
  <si>
    <t>政务公开审批</t>
  </si>
  <si>
    <t>2010308</t>
  </si>
  <si>
    <t>信访事务</t>
  </si>
  <si>
    <t>2010350</t>
  </si>
  <si>
    <t>事业运行</t>
  </si>
  <si>
    <t>2010399</t>
  </si>
  <si>
    <t>其他政府办公厅（室）及相关机构事务支出</t>
  </si>
  <si>
    <t>20104</t>
  </si>
  <si>
    <t>发展与改革事务</t>
  </si>
  <si>
    <t>2010401</t>
  </si>
  <si>
    <t>2010406</t>
  </si>
  <si>
    <t>社会事业发展规划</t>
  </si>
  <si>
    <t>2010499</t>
  </si>
  <si>
    <t>其他发展与改革事务支出</t>
  </si>
  <si>
    <t>20105</t>
  </si>
  <si>
    <t>统计信息事务</t>
  </si>
  <si>
    <t>2010501</t>
  </si>
  <si>
    <t>2010507</t>
  </si>
  <si>
    <t>专项普查活动</t>
  </si>
  <si>
    <t>2010508</t>
  </si>
  <si>
    <t>统计抽样调查</t>
  </si>
  <si>
    <t>20106</t>
  </si>
  <si>
    <t>财政事务</t>
  </si>
  <si>
    <t>2010601</t>
  </si>
  <si>
    <t>2010607</t>
  </si>
  <si>
    <t>信息化建设</t>
  </si>
  <si>
    <t>2010608</t>
  </si>
  <si>
    <t>财政委托业务支出</t>
  </si>
  <si>
    <t>2010650</t>
  </si>
  <si>
    <t>2010699</t>
  </si>
  <si>
    <t>其他财政事务支出</t>
  </si>
  <si>
    <t>20107</t>
  </si>
  <si>
    <t>税收事务</t>
  </si>
  <si>
    <t>2010799</t>
  </si>
  <si>
    <t>其他税收事务支出</t>
  </si>
  <si>
    <t>20108</t>
  </si>
  <si>
    <t>审计事务</t>
  </si>
  <si>
    <t>2010801</t>
  </si>
  <si>
    <t>20110</t>
  </si>
  <si>
    <t>人力资源事务</t>
  </si>
  <si>
    <t>2011001</t>
  </si>
  <si>
    <t>20111</t>
  </si>
  <si>
    <t>纪检监察事务</t>
  </si>
  <si>
    <t>2011101</t>
  </si>
  <si>
    <t>2011102</t>
  </si>
  <si>
    <t>20113</t>
  </si>
  <si>
    <t>商贸事务</t>
  </si>
  <si>
    <t>2011301</t>
  </si>
  <si>
    <t>2011302</t>
  </si>
  <si>
    <t>2011308</t>
  </si>
  <si>
    <t>招商引资</t>
  </si>
  <si>
    <t>2011350</t>
  </si>
  <si>
    <t>20123</t>
  </si>
  <si>
    <t>民族事务</t>
  </si>
  <si>
    <t>2012304</t>
  </si>
  <si>
    <t>民族工作专项</t>
  </si>
  <si>
    <t>20126</t>
  </si>
  <si>
    <t>档案事务</t>
  </si>
  <si>
    <t>2012601</t>
  </si>
  <si>
    <t>20128</t>
  </si>
  <si>
    <t>民主党派及工商联事务</t>
  </si>
  <si>
    <t>2012801</t>
  </si>
  <si>
    <t>2012899</t>
  </si>
  <si>
    <t>其他民主党派及工商联事务支出</t>
  </si>
  <si>
    <t>20129</t>
  </si>
  <si>
    <t>群众团体事务</t>
  </si>
  <si>
    <t>2012901</t>
  </si>
  <si>
    <t>2012902</t>
  </si>
  <si>
    <t>2012999</t>
  </si>
  <si>
    <t>其他群众团体事务支出</t>
  </si>
  <si>
    <t>20131</t>
  </si>
  <si>
    <t>党委办公厅（室）及相关机构事务</t>
  </si>
  <si>
    <t>2013101</t>
  </si>
  <si>
    <t>2013199</t>
  </si>
  <si>
    <t>其他党委办公厅（室）及相关机构事务支出</t>
  </si>
  <si>
    <t>20132</t>
  </si>
  <si>
    <t>组织事务</t>
  </si>
  <si>
    <t>2013201</t>
  </si>
  <si>
    <t>2013250</t>
  </si>
  <si>
    <t>2013299</t>
  </si>
  <si>
    <t>其他组织事务支出</t>
  </si>
  <si>
    <t>20133</t>
  </si>
  <si>
    <t>宣传事务</t>
  </si>
  <si>
    <t>2013301</t>
  </si>
  <si>
    <t>2013399</t>
  </si>
  <si>
    <t>其他宣传事务支出</t>
  </si>
  <si>
    <t>20134</t>
  </si>
  <si>
    <t>统战事务</t>
  </si>
  <si>
    <t>2013401</t>
  </si>
  <si>
    <t>2013404</t>
  </si>
  <si>
    <t>宗教事务</t>
  </si>
  <si>
    <t>2013499</t>
  </si>
  <si>
    <t>其他统战事务支出</t>
  </si>
  <si>
    <t>20136</t>
  </si>
  <si>
    <t>其他共产党事务支出</t>
  </si>
  <si>
    <t>2013601</t>
  </si>
  <si>
    <t>2013650</t>
  </si>
  <si>
    <t>20137</t>
  </si>
  <si>
    <t>网信事务</t>
  </si>
  <si>
    <t>2013701</t>
  </si>
  <si>
    <t>2013799</t>
  </si>
  <si>
    <t>其他网信事务支出</t>
  </si>
  <si>
    <t>20138</t>
  </si>
  <si>
    <t>市场监督管理事务</t>
  </si>
  <si>
    <t>2013801</t>
  </si>
  <si>
    <t>2013802</t>
  </si>
  <si>
    <t>2013804</t>
  </si>
  <si>
    <t>市场监督管理专项</t>
  </si>
  <si>
    <t>2013815</t>
  </si>
  <si>
    <t>质量安全监管</t>
  </si>
  <si>
    <t>203</t>
  </si>
  <si>
    <t>国防支出</t>
  </si>
  <si>
    <t>20306</t>
  </si>
  <si>
    <t>国防动员</t>
  </si>
  <si>
    <t>2030601</t>
  </si>
  <si>
    <t>兵役征集</t>
  </si>
  <si>
    <t>2030603</t>
  </si>
  <si>
    <t>人民防空</t>
  </si>
  <si>
    <t>2030605</t>
  </si>
  <si>
    <t>国防教育</t>
  </si>
  <si>
    <t>2030607</t>
  </si>
  <si>
    <t>民兵</t>
  </si>
  <si>
    <t>2030699</t>
  </si>
  <si>
    <t>其他国防动员支出</t>
  </si>
  <si>
    <t>204</t>
  </si>
  <si>
    <t>公共安全支出</t>
  </si>
  <si>
    <t>20401</t>
  </si>
  <si>
    <t>武装警察部队</t>
  </si>
  <si>
    <t>2040199</t>
  </si>
  <si>
    <t>其他武装警察部队支出</t>
  </si>
  <si>
    <t>20402</t>
  </si>
  <si>
    <t>公安</t>
  </si>
  <si>
    <t>2040299</t>
  </si>
  <si>
    <t>其他公安支出</t>
  </si>
  <si>
    <t>20404</t>
  </si>
  <si>
    <t>检察</t>
  </si>
  <si>
    <t>2040401</t>
  </si>
  <si>
    <t>2040410</t>
  </si>
  <si>
    <t>检察监督</t>
  </si>
  <si>
    <t>2040499</t>
  </si>
  <si>
    <t>其他检察支出</t>
  </si>
  <si>
    <t>20405</t>
  </si>
  <si>
    <t>法院</t>
  </si>
  <si>
    <t>2040501</t>
  </si>
  <si>
    <t>20406</t>
  </si>
  <si>
    <t>司法</t>
  </si>
  <si>
    <t>2040601</t>
  </si>
  <si>
    <t>2040604</t>
  </si>
  <si>
    <t>基层司法业务</t>
  </si>
  <si>
    <t>2040605</t>
  </si>
  <si>
    <t>普法宣传</t>
  </si>
  <si>
    <t>2040607</t>
  </si>
  <si>
    <t>法律援助</t>
  </si>
  <si>
    <t>2040610</t>
  </si>
  <si>
    <t>社区矫正</t>
  </si>
  <si>
    <t>2040699</t>
  </si>
  <si>
    <t>其他司法支出</t>
  </si>
  <si>
    <t>20499</t>
  </si>
  <si>
    <t>其他公共安全支出</t>
  </si>
  <si>
    <t>2049901</t>
  </si>
  <si>
    <t>205</t>
  </si>
  <si>
    <t>教育支出</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</si>
  <si>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</si>
  <si>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</si>
  <si>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</si>
  <si>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</si>
  <si>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</si>
  <si>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</si>
  <si>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</si>
  <si>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</si>
  <si>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</si>
  <si>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</si>
  <si>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</si>
  <si>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</si>
  <si>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</si>
  <si>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</si>
  <si>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</si>
  <si>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</si>
  <si>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</si>
  <si>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20504</t>
  </si>
  <si>
    <t>成人教育</t>
  </si>
  <si>
    <t>2050499</t>
  </si>
  <si>
    <t>其他成人教育支出</t>
  </si>
  <si>
    <t>20505</t>
  </si>
  <si>
    <t>广播电视教育</t>
  </si>
  <si>
    <t>2050501</t>
  </si>
  <si>
    <t>广播电视学校</t>
  </si>
  <si>
    <t>20508</t>
  </si>
  <si>
    <t>进修及培训</t>
  </si>
  <si>
    <t>2050801</t>
  </si>
  <si>
    <t>教师进修</t>
  </si>
  <si>
    <t>2050802</t>
  </si>
  <si>
    <t>干部教育</t>
  </si>
  <si>
    <t>20509</t>
  </si>
  <si>
    <t>教育费附加安排的支出</t>
  </si>
  <si>
    <t>2050999</t>
  </si>
  <si>
    <t>其他教育费附加安排的支出</t>
  </si>
  <si>
    <t>20599</t>
  </si>
  <si>
    <t>其他教育支出</t>
  </si>
  <si>
    <t>2059999</t>
  </si>
  <si>
    <t>206</t>
  </si>
  <si>
    <t>科学技术支出</t>
  </si>
  <si>
    <t>20601</t>
  </si>
  <si>
    <t>科学技术管理事务</t>
  </si>
  <si>
    <t>2060101</t>
  </si>
  <si>
    <t>2060199</t>
  </si>
  <si>
    <t>其他科学技术管理事务支出</t>
  </si>
  <si>
    <t>20604</t>
  </si>
  <si>
    <t>技术研究与开发</t>
  </si>
  <si>
    <t>2060499</t>
  </si>
  <si>
    <t>其他技术研究与开发支出</t>
  </si>
  <si>
    <t>20607</t>
  </si>
  <si>
    <t>科学技术普及</t>
  </si>
  <si>
    <t>2060702</t>
  </si>
  <si>
    <t>科普活动</t>
  </si>
  <si>
    <t>207</t>
  </si>
  <si>
    <t>文化旅游体育与传媒支出</t>
  </si>
  <si>
    <t>20701</t>
  </si>
  <si>
    <t>文化和旅游</t>
  </si>
  <si>
    <t>2070101</t>
  </si>
  <si>
    <t>2070102</t>
  </si>
  <si>
    <t>2070104</t>
  </si>
  <si>
    <t>图书馆</t>
  </si>
  <si>
    <t>2070111</t>
  </si>
  <si>
    <t>文化创作与保护</t>
  </si>
  <si>
    <t>2070112</t>
  </si>
  <si>
    <t>文化和旅游市场管理</t>
  </si>
  <si>
    <t>2070114</t>
  </si>
  <si>
    <t>旅游行业业务管理</t>
  </si>
  <si>
    <t>2070199</t>
  </si>
  <si>
    <t>其他文化和旅游支出</t>
  </si>
  <si>
    <t>20702</t>
  </si>
  <si>
    <t>文物</t>
  </si>
  <si>
    <t>2070201</t>
  </si>
  <si>
    <t>2070204</t>
  </si>
  <si>
    <t>文物保护</t>
  </si>
  <si>
    <t>2070205</t>
  </si>
  <si>
    <t>博物馆</t>
  </si>
  <si>
    <t>20703</t>
  </si>
  <si>
    <t>体育</t>
  </si>
  <si>
    <t>2070301</t>
  </si>
  <si>
    <t>20799</t>
  </si>
  <si>
    <t>其他文化体育与传媒支出</t>
  </si>
  <si>
    <t>2079999</t>
  </si>
  <si>
    <t>208</t>
  </si>
  <si>
    <t>社会保障和就业支出</t>
  </si>
  <si>
    <t>20801</t>
  </si>
  <si>
    <t>人力资源和社会保障管理事务</t>
  </si>
  <si>
    <t>2080101</t>
  </si>
  <si>
    <t>2080105</t>
  </si>
  <si>
    <t>劳动保障监察</t>
  </si>
  <si>
    <t>2080199</t>
  </si>
  <si>
    <t>其他人力资源和社会保障管理事务支出</t>
  </si>
  <si>
    <t>20802</t>
  </si>
  <si>
    <t>民政管理事务</t>
  </si>
  <si>
    <t>2080201</t>
  </si>
  <si>
    <t>2080208</t>
  </si>
  <si>
    <t>基层政权和社区建设</t>
  </si>
  <si>
    <t>2080299</t>
  </si>
  <si>
    <t>其他民政管理事务支出</t>
  </si>
  <si>
    <t>20805</t>
  </si>
  <si>
    <t>行政事业单位离退休</t>
  </si>
  <si>
    <t>2080501</t>
  </si>
  <si>
    <t>归口管理的行政单位离退休</t>
  </si>
  <si>
    <t>2080502</t>
  </si>
  <si>
    <t>事业单位离退休</t>
  </si>
  <si>
    <t>2080505</t>
  </si>
  <si>
    <t>2080507</t>
  </si>
  <si>
    <t>对机关事业单位基本养老保险基金的补助★</t>
  </si>
  <si>
    <t>20807</t>
  </si>
  <si>
    <t>就业补助</t>
  </si>
  <si>
    <t>2080701</t>
  </si>
  <si>
    <t>就业创业服务补贴</t>
  </si>
  <si>
    <t>20808</t>
  </si>
  <si>
    <t>抚恤</t>
  </si>
  <si>
    <t>2080801</t>
  </si>
  <si>
    <t>死亡抚恤</t>
  </si>
  <si>
    <t>2080802</t>
  </si>
  <si>
    <t>伤残抚恤</t>
  </si>
  <si>
    <t>2080803</t>
  </si>
  <si>
    <t>在乡复员、退伍军人生活补助</t>
  </si>
  <si>
    <t>2080805</t>
  </si>
  <si>
    <t>义务兵优待</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</si>
  <si>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</si>
  <si>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</si>
  <si>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</si>
  <si>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</si>
  <si>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</si>
  <si>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</si>
  <si>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</si>
  <si>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</si>
  <si>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</si>
  <si>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</si>
  <si>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</si>
  <si>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</si>
  <si>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20810</t>
  </si>
  <si>
    <t>社会福利</t>
  </si>
  <si>
    <t>2081001</t>
  </si>
  <si>
    <t>儿童福利</t>
  </si>
  <si>
    <t>2081002</t>
  </si>
  <si>
    <t>老年福利</t>
  </si>
  <si>
    <t>2081004</t>
  </si>
  <si>
    <t>殡葬</t>
  </si>
  <si>
    <t>20811</t>
  </si>
  <si>
    <t>残疾人事业</t>
  </si>
  <si>
    <t>2081101</t>
  </si>
  <si>
    <t>2081102</t>
  </si>
  <si>
    <t>2081104</t>
  </si>
  <si>
    <t>残疾人康复</t>
  </si>
  <si>
    <t>2081107</t>
  </si>
  <si>
    <t>残疾人生活和护理补贴★</t>
  </si>
  <si>
    <t>2081199</t>
  </si>
  <si>
    <t>其他残疾人事业支出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</si>
  <si>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</si>
  <si>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</si>
  <si>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</si>
  <si>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</si>
  <si>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</si>
  <si>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</si>
  <si>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</si>
  <si>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</si>
  <si>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</si>
  <si>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</si>
  <si>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</si>
  <si>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</si>
  <si>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</si>
  <si>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</si>
  <si>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</si>
  <si>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</si>
  <si>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20826</t>
  </si>
  <si>
    <t>财政对基本养老保险基金的补助</t>
  </si>
  <si>
    <t>2082602</t>
  </si>
  <si>
    <t>财政对城乡居民基本养老保险基金的补助</t>
  </si>
  <si>
    <t>20828</t>
  </si>
  <si>
    <t>退役军人管理事务</t>
  </si>
  <si>
    <t>2082801</t>
  </si>
  <si>
    <t>2082804</t>
  </si>
  <si>
    <t>拥军优属</t>
  </si>
  <si>
    <t>2082850</t>
  </si>
  <si>
    <t>2082899</t>
  </si>
  <si>
    <t>其他退役军人事务管理支出</t>
  </si>
  <si>
    <t>20899</t>
  </si>
  <si>
    <t>其他社会保障和就业支出</t>
  </si>
  <si>
    <t>2089901</t>
  </si>
  <si>
    <t>210</t>
  </si>
  <si>
    <t>卫生健康支出</t>
  </si>
  <si>
    <t>21001</t>
  </si>
  <si>
    <t>卫生健康管理事务</t>
  </si>
  <si>
    <t>2100101</t>
  </si>
  <si>
    <t>2100199</t>
  </si>
  <si>
    <t>其他卫生健康管理事务支出</t>
  </si>
  <si>
    <t>21002</t>
  </si>
  <si>
    <t>公立医院</t>
  </si>
  <si>
    <t>2100201</t>
  </si>
  <si>
    <t>综合医院</t>
  </si>
  <si>
    <t>21003</t>
  </si>
  <si>
    <t>基层医疗卫生机构</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</si>
  <si>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</si>
  <si>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</si>
  <si>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</si>
  <si>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</si>
  <si>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</si>
  <si>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</si>
  <si>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</si>
  <si>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</si>
  <si>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</si>
  <si>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</si>
  <si>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</si>
  <si>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</si>
  <si>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2100499</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</si>
  <si>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</si>
  <si>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</si>
  <si>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</si>
  <si>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</si>
  <si>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</si>
  <si>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</si>
  <si>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</si>
  <si>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</si>
  <si>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</si>
  <si>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</si>
  <si>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</si>
  <si>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</si>
  <si>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</si>
  <si>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</si>
  <si>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</si>
  <si>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21012</t>
  </si>
  <si>
    <t>财政对基本医疗保险基金的补助</t>
  </si>
  <si>
    <t>2101201</t>
  </si>
  <si>
    <t>财政对职工基本医疗保险基金的补助</t>
  </si>
  <si>
    <t>2101202</t>
  </si>
  <si>
    <t>财政对城乡居民基本医疗保险基金的补助</t>
  </si>
  <si>
    <t>21013</t>
  </si>
  <si>
    <t>医疗救助</t>
  </si>
  <si>
    <t>2101301</t>
  </si>
  <si>
    <t>城乡医疗救助</t>
  </si>
  <si>
    <t>21014</t>
  </si>
  <si>
    <t>优抚对象医疗</t>
  </si>
  <si>
    <t>2101401</t>
  </si>
  <si>
    <t>优抚对象医疗补助</t>
  </si>
  <si>
    <t>21015</t>
  </si>
  <si>
    <t>医疗保障管理事务</t>
  </si>
  <si>
    <t>2101501</t>
  </si>
  <si>
    <t>2101599</t>
  </si>
  <si>
    <t>其他医疗保障管理事务支出</t>
  </si>
  <si>
    <t>211</t>
  </si>
  <si>
    <t>节能环保支出</t>
  </si>
  <si>
    <t>21103</t>
  </si>
  <si>
    <t>污染防治</t>
  </si>
  <si>
    <t>2110301</t>
  </si>
  <si>
    <t>大气</t>
  </si>
  <si>
    <t>21104</t>
  </si>
  <si>
    <t>自然生态保护</t>
  </si>
  <si>
    <t>2110402</t>
  </si>
  <si>
    <t>农村环境保护</t>
  </si>
  <si>
    <t>21105</t>
  </si>
  <si>
    <t>天然林保护</t>
  </si>
  <si>
    <t>2110507</t>
  </si>
  <si>
    <t>停伐补助</t>
  </si>
  <si>
    <t>21106</t>
  </si>
  <si>
    <t>退耕还林</t>
  </si>
  <si>
    <t>2110602</t>
  </si>
  <si>
    <t>退耕现金</t>
  </si>
  <si>
    <t>21199</t>
  </si>
  <si>
    <t>其他节能环保支出</t>
  </si>
  <si>
    <t>2119901</t>
  </si>
  <si>
    <t>212</t>
  </si>
  <si>
    <t>城乡社区支出</t>
  </si>
  <si>
    <t>21201</t>
  </si>
  <si>
    <t>城乡社区管理事务</t>
  </si>
  <si>
    <t>2120101</t>
  </si>
  <si>
    <t>2120102</t>
  </si>
  <si>
    <t>2120104</t>
  </si>
  <si>
    <t>城管执法</t>
  </si>
  <si>
    <t>2120199</t>
  </si>
  <si>
    <t>其他城乡社区管理事务支出</t>
  </si>
  <si>
    <t>21202</t>
  </si>
  <si>
    <t>城乡社区规划与管理</t>
  </si>
  <si>
    <t>2120201</t>
  </si>
  <si>
    <t>21203</t>
  </si>
  <si>
    <t>城乡社区公共设施</t>
  </si>
  <si>
    <t>2120399</t>
  </si>
  <si>
    <t>其他城乡社区公共设施支出</t>
  </si>
  <si>
    <t>21205</t>
  </si>
  <si>
    <t>城乡社区环境卫生</t>
  </si>
  <si>
    <t>2120501</t>
  </si>
  <si>
    <t>21299</t>
  </si>
  <si>
    <t>其他城乡社区支出</t>
  </si>
  <si>
    <t>2129901</t>
  </si>
  <si>
    <t>213</t>
  </si>
  <si>
    <t>农林水支出</t>
  </si>
  <si>
    <t>21301</t>
  </si>
  <si>
    <t>农业</t>
  </si>
  <si>
    <t>2130101</t>
  </si>
  <si>
    <t>2130108</t>
  </si>
  <si>
    <t>病虫害控制</t>
  </si>
  <si>
    <t>2130110</t>
  </si>
  <si>
    <t>执法监管</t>
  </si>
  <si>
    <t>2130119</t>
  </si>
  <si>
    <t>防灾救灾</t>
  </si>
  <si>
    <t>2130122</t>
  </si>
  <si>
    <t>农业生产支持补贴</t>
  </si>
  <si>
    <t>2130126</t>
  </si>
  <si>
    <t>农村公益事业</t>
  </si>
  <si>
    <t>2130152</t>
  </si>
  <si>
    <t>对高校毕业生到基层任职补助</t>
  </si>
  <si>
    <t>2130199</t>
  </si>
  <si>
    <t>其他农业支出</t>
  </si>
  <si>
    <t>21302</t>
  </si>
  <si>
    <t>林业和草原</t>
  </si>
  <si>
    <t>2130205</t>
  </si>
  <si>
    <t>森林培育</t>
  </si>
  <si>
    <t>2130213</t>
  </si>
  <si>
    <t>执法与监督</t>
  </si>
  <si>
    <t>2130234</t>
  </si>
  <si>
    <t>防灾减灾</t>
  </si>
  <si>
    <t>2130299</t>
  </si>
  <si>
    <t>其他林业支出</t>
  </si>
  <si>
    <t>21303</t>
  </si>
  <si>
    <t>水利</t>
  </si>
  <si>
    <t>2130301</t>
  </si>
  <si>
    <t>2130305</t>
  </si>
  <si>
    <t>水利工程建设</t>
  </si>
  <si>
    <t>2130310</t>
  </si>
  <si>
    <t>水土保持</t>
  </si>
  <si>
    <t>2130314</t>
  </si>
  <si>
    <t>防汛</t>
  </si>
  <si>
    <t>2130315</t>
  </si>
  <si>
    <t>抗旱</t>
  </si>
  <si>
    <t>2130316</t>
  </si>
  <si>
    <t>农田水利</t>
  </si>
  <si>
    <t>21305</t>
  </si>
  <si>
    <t>扶贫</t>
  </si>
  <si>
    <t>2130599</t>
  </si>
  <si>
    <t>其他扶贫支出</t>
  </si>
  <si>
    <t>21307</t>
  </si>
  <si>
    <t>农村综合改革</t>
  </si>
  <si>
    <t>2130705</t>
  </si>
  <si>
    <t>对村民委员会和村党支部的补助</t>
  </si>
  <si>
    <t>2130799</t>
  </si>
  <si>
    <t>其他农村综合改革支出</t>
  </si>
  <si>
    <t>21308</t>
  </si>
  <si>
    <t>普惠金融发展支出</t>
  </si>
  <si>
    <t>2130803</t>
  </si>
  <si>
    <t>农业保险保费补贴</t>
  </si>
  <si>
    <t>2130804</t>
  </si>
  <si>
    <t>创业担保贷款贴息</t>
  </si>
  <si>
    <t>2130899</t>
  </si>
  <si>
    <t>其他普惠金融发展支出</t>
  </si>
  <si>
    <t>21399</t>
  </si>
  <si>
    <t>其他农林水支出</t>
  </si>
  <si>
    <t>2139999</t>
  </si>
  <si>
    <t>214</t>
  </si>
  <si>
    <t>交通运输支出</t>
  </si>
  <si>
    <t>21401</t>
  </si>
  <si>
    <t>公路水路运输</t>
  </si>
  <si>
    <t>2140101</t>
  </si>
  <si>
    <t>2140102</t>
  </si>
  <si>
    <t>2140106</t>
  </si>
  <si>
    <t>公路养护</t>
  </si>
  <si>
    <t>2140112</t>
  </si>
  <si>
    <t>公路运输管理</t>
  </si>
  <si>
    <t>2140199</t>
  </si>
  <si>
    <t>其他公路水路运输支出</t>
  </si>
  <si>
    <t>21499</t>
  </si>
  <si>
    <t>其他交通运输支出</t>
  </si>
  <si>
    <t>2149999</t>
  </si>
  <si>
    <t>215</t>
  </si>
  <si>
    <t>资源勘探信息等支出</t>
  </si>
  <si>
    <t>21505</t>
  </si>
  <si>
    <t>工业和信息产业监管</t>
  </si>
  <si>
    <t>2150501</t>
  </si>
  <si>
    <t>2150502</t>
  </si>
  <si>
    <t>21508</t>
  </si>
  <si>
    <t>支持中小企业发展和管理支出</t>
  </si>
  <si>
    <t>2150899</t>
  </si>
  <si>
    <t>其他支持中小企业发展和管理支出</t>
  </si>
  <si>
    <t>216</t>
  </si>
  <si>
    <t>商业服务业等支出</t>
  </si>
  <si>
    <t>21602</t>
  </si>
  <si>
    <t>商业流通事务</t>
  </si>
  <si>
    <t>2160219</t>
  </si>
  <si>
    <t>民贸民品贷款贴息</t>
  </si>
  <si>
    <t>2160299</t>
  </si>
  <si>
    <t>其他商业流通事务支出</t>
  </si>
  <si>
    <t>220</t>
  </si>
  <si>
    <t>自然资源海洋气象等支出</t>
  </si>
  <si>
    <t>22001</t>
  </si>
  <si>
    <t>自然资源事务</t>
  </si>
  <si>
    <t>2200101</t>
  </si>
  <si>
    <t>221</t>
  </si>
  <si>
    <t>住房保障支出</t>
  </si>
  <si>
    <t>22101</t>
  </si>
  <si>
    <t>保障性安居工程支出</t>
  </si>
  <si>
    <t>2210103</t>
  </si>
  <si>
    <t>棚户区改造</t>
  </si>
  <si>
    <t>2210106</t>
  </si>
  <si>
    <t>公共租赁住房</t>
  </si>
  <si>
    <t>22102</t>
  </si>
  <si>
    <t>住房改革支出</t>
  </si>
  <si>
    <t>2210201</t>
  </si>
  <si>
    <t>住房公积金</t>
  </si>
  <si>
    <t>222</t>
  </si>
  <si>
    <t>粮油物资储备支出</t>
  </si>
  <si>
    <t>22201</t>
  </si>
  <si>
    <t>粮油事务</t>
  </si>
  <si>
    <t>2220115</t>
  </si>
  <si>
    <t>粮食风险基金</t>
  </si>
  <si>
    <t>2220199</t>
  </si>
  <si>
    <t>其他粮油事务支出</t>
  </si>
  <si>
    <t>224</t>
  </si>
  <si>
    <t>灾害防治及应急管理支出</t>
  </si>
  <si>
    <t>22401</t>
  </si>
  <si>
    <t>应急管理事务</t>
  </si>
  <si>
    <t>2240101</t>
  </si>
  <si>
    <t>2240102</t>
  </si>
  <si>
    <t>2240104</t>
  </si>
  <si>
    <t>灾害风险防治</t>
  </si>
  <si>
    <t>2240106</t>
  </si>
  <si>
    <t>安全监管</t>
  </si>
  <si>
    <t>2240199</t>
  </si>
  <si>
    <t>其他应急管理支出</t>
  </si>
  <si>
    <t>22402</t>
  </si>
  <si>
    <t>消防事务</t>
  </si>
  <si>
    <t>2240299</t>
  </si>
  <si>
    <t>其他消防事务支出</t>
  </si>
  <si>
    <t>22407</t>
  </si>
  <si>
    <t>自然灾害救灾及恢复重建支出</t>
  </si>
  <si>
    <t>2240799</t>
  </si>
  <si>
    <t>其他自然灾害生活救助支出</t>
  </si>
  <si>
    <t>227</t>
  </si>
  <si>
    <t>预备费</t>
  </si>
  <si>
    <t>229</t>
  </si>
  <si>
    <t>其他支出</t>
  </si>
  <si>
    <t>22902</t>
  </si>
  <si>
    <t>年初预留</t>
  </si>
  <si>
    <t>232</t>
  </si>
  <si>
    <t>债务付息支出</t>
  </si>
  <si>
    <t>23203</t>
  </si>
  <si>
    <t>地方政府一般债务付息支出</t>
  </si>
  <si>
    <t>2320301</t>
  </si>
  <si>
    <t>地方政府一般债券付息支出</t>
  </si>
  <si>
    <t>2320304</t>
  </si>
  <si>
    <t>地方政府其他一般债务付息支出</t>
  </si>
  <si>
    <t>233</t>
  </si>
  <si>
    <t>债务发行费用支出</t>
  </si>
  <si>
    <t>23303</t>
  </si>
  <si>
    <t>地方政府一般债务发行费用支出</t>
  </si>
  <si>
    <t>2020年一般公共预算基本支出经济分类表</t>
  </si>
  <si>
    <t>经济分类科目编码</t>
  </si>
  <si>
    <t>合  计</t>
  </si>
  <si>
    <t>公用经费</t>
  </si>
  <si>
    <t>类</t>
  </si>
  <si>
    <t>款</t>
  </si>
  <si>
    <t>合      计</t>
  </si>
  <si>
    <t>机关工资福利支出</t>
  </si>
  <si>
    <t>50101</t>
  </si>
  <si>
    <t>工资奖金津补贴</t>
  </si>
  <si>
    <t>50102</t>
  </si>
  <si>
    <t>社会保障缴费</t>
  </si>
  <si>
    <t>50103</t>
  </si>
  <si>
    <t>50199</t>
  </si>
  <si>
    <t>其他工资福利支出</t>
  </si>
  <si>
    <t>机关商品和服务支出</t>
  </si>
  <si>
    <t>50201</t>
  </si>
  <si>
    <t>办公经费</t>
  </si>
  <si>
    <t>50202</t>
  </si>
  <si>
    <t>会议费</t>
  </si>
  <si>
    <t>50203</t>
  </si>
  <si>
    <t>培训费</t>
  </si>
  <si>
    <t>50206</t>
  </si>
  <si>
    <t>公务接待费</t>
  </si>
  <si>
    <t>50208</t>
  </si>
  <si>
    <t>公务用车运行维护费</t>
  </si>
  <si>
    <t>50209</t>
  </si>
  <si>
    <t>维修（护）费</t>
  </si>
  <si>
    <t>50299</t>
  </si>
  <si>
    <t>其他商品和服务支出</t>
  </si>
  <si>
    <t>机关资本性支出（一）</t>
  </si>
  <si>
    <t>50306</t>
  </si>
  <si>
    <t>设备购置</t>
  </si>
  <si>
    <t>对事业单位经常性补助</t>
  </si>
  <si>
    <t>50501</t>
  </si>
  <si>
    <t>工资福利支出</t>
  </si>
  <si>
    <t>50502</t>
  </si>
  <si>
    <t>商品和服务支出</t>
  </si>
  <si>
    <t>对事业单位资本性补助</t>
  </si>
  <si>
    <t>50601</t>
  </si>
  <si>
    <t>资本性支出（一）</t>
  </si>
  <si>
    <t>对个人和家庭的补助</t>
  </si>
  <si>
    <t>50901</t>
  </si>
  <si>
    <t>社会福利和救助</t>
  </si>
  <si>
    <t>50905</t>
  </si>
  <si>
    <t>离退休费</t>
  </si>
  <si>
    <t>50999</t>
  </si>
  <si>
    <t>其他对个人和家庭补助</t>
  </si>
  <si>
    <t>2020年一般公共预算项目支出功能分类表</t>
  </si>
  <si>
    <t>科目名称</t>
  </si>
  <si>
    <t>单位名称</t>
  </si>
  <si>
    <t>项目名称</t>
  </si>
  <si>
    <t>合计</t>
  </si>
  <si>
    <t>一般公共预算安排</t>
  </si>
  <si>
    <t>非限额补助</t>
  </si>
  <si>
    <t>提前通知转移支付</t>
  </si>
  <si>
    <t>人民代表大会常务委员会</t>
  </si>
  <si>
    <t>车辆保险费</t>
  </si>
  <si>
    <t>综合事务管理费</t>
  </si>
  <si>
    <t>人大代表活动费</t>
  </si>
  <si>
    <t>中国人民政治协商会议山海关区委员会</t>
  </si>
  <si>
    <t>委员工作室经费</t>
  </si>
  <si>
    <t>古城街道办事处</t>
  </si>
  <si>
    <t>综合事务经费</t>
  </si>
  <si>
    <t>西关街道办事处</t>
  </si>
  <si>
    <t>街道工作经费</t>
  </si>
  <si>
    <t>南关街道办事处</t>
  </si>
  <si>
    <t>居委会主任退休补贴</t>
  </si>
  <si>
    <t>路南街道办事处</t>
  </si>
  <si>
    <t>路南办事处工作经费</t>
  </si>
  <si>
    <t>第一关镇人民政府</t>
  </si>
  <si>
    <t>人事代理补助</t>
  </si>
  <si>
    <t>石河镇人民政府</t>
  </si>
  <si>
    <t>孟姜镇人民政府</t>
  </si>
  <si>
    <t>后进村驻村工作组工作经费</t>
  </si>
  <si>
    <t>档案馆</t>
  </si>
  <si>
    <t>人事代理专项补助</t>
  </si>
  <si>
    <t>人民政府办公室</t>
  </si>
  <si>
    <t>行政后勤费</t>
  </si>
  <si>
    <t>公文及会议费</t>
  </si>
  <si>
    <t>机关事务服务中心</t>
  </si>
  <si>
    <t>行政大楼运转经费</t>
  </si>
  <si>
    <t>公务用车服务平台管理经费</t>
  </si>
  <si>
    <t>节能工作管理经费</t>
  </si>
  <si>
    <t>预算股列支</t>
  </si>
  <si>
    <t>办公楼运转经费</t>
  </si>
  <si>
    <t>信访局</t>
  </si>
  <si>
    <t>旅游旺季北戴河工作经费</t>
  </si>
  <si>
    <t>全国、省、市两会期间及重点敏感时期驻京、驻石工作经费</t>
  </si>
  <si>
    <t>综合事物管理费</t>
  </si>
  <si>
    <t>中共山海关区委办公室</t>
  </si>
  <si>
    <t>山海关区民兵训练基地</t>
  </si>
  <si>
    <t>民兵训练费</t>
  </si>
  <si>
    <t>国防动员专项补助经费</t>
  </si>
  <si>
    <t>临港经济开发区发展中心</t>
  </si>
  <si>
    <t>专项补助</t>
  </si>
  <si>
    <t>综合政务管理业务费</t>
  </si>
  <si>
    <t>招商及项目前期费用</t>
  </si>
  <si>
    <t>综合服务中心专项补助</t>
  </si>
  <si>
    <t>办事处工作经费</t>
  </si>
  <si>
    <t>涉军公益岗经费</t>
  </si>
  <si>
    <t>发展和改革局</t>
  </si>
  <si>
    <t>大宗印刷费</t>
  </si>
  <si>
    <t>保险费</t>
  </si>
  <si>
    <t>人事代理专项补助经费</t>
  </si>
  <si>
    <t>应急性物资储备</t>
  </si>
  <si>
    <t>项目建设及谋划管理工作经费</t>
  </si>
  <si>
    <t>节能工作经费</t>
  </si>
  <si>
    <t>重点项目经费</t>
  </si>
  <si>
    <t>统计局</t>
  </si>
  <si>
    <t>第七次全国人口普查经费</t>
  </si>
  <si>
    <t>统计抽样调查经费</t>
  </si>
  <si>
    <t>信息网络建设与维护</t>
  </si>
  <si>
    <t>经建股直接列支</t>
  </si>
  <si>
    <t>财政局</t>
  </si>
  <si>
    <t>票据工本费</t>
  </si>
  <si>
    <t>文行股直接列支</t>
  </si>
  <si>
    <t>税务部门地方负担经费</t>
  </si>
  <si>
    <t>收入征管经费</t>
  </si>
  <si>
    <t>审计局</t>
  </si>
  <si>
    <t>人力资源和社会保障局</t>
  </si>
  <si>
    <t>社保卡补制卡经费</t>
  </si>
  <si>
    <t>纪律检查委员会</t>
  </si>
  <si>
    <t>区委巡察专项经费</t>
  </si>
  <si>
    <t>纪委、监委专项办案费</t>
  </si>
  <si>
    <t>纪检监察专项公用经费</t>
  </si>
  <si>
    <t>商务局</t>
  </si>
  <si>
    <t>商务执法大队工作经费</t>
  </si>
  <si>
    <t>商务执法大队专项补助经费</t>
  </si>
  <si>
    <t>投资促进中心</t>
  </si>
  <si>
    <t>招商引资工作经费</t>
  </si>
  <si>
    <t>投资促进中心专项补助经费</t>
  </si>
  <si>
    <t>中共山海关区委统战部</t>
  </si>
  <si>
    <t>提前下达2020年省级少数民族地区补助费</t>
  </si>
  <si>
    <t>提前下达2020年省级少数民族发展资金</t>
  </si>
  <si>
    <t>工商业联合会</t>
  </si>
  <si>
    <t>工商联工作经费</t>
  </si>
  <si>
    <t>总工会</t>
  </si>
  <si>
    <t>劳模荣誉津贴</t>
  </si>
  <si>
    <t>市级以上劳模体检费</t>
  </si>
  <si>
    <t>困难职工帮扶资金</t>
  </si>
  <si>
    <t>提前下达2020年困难职工及劳模帮扶救助专项资金</t>
  </si>
  <si>
    <t>中共青年团山海关区委员会</t>
  </si>
  <si>
    <t>团委活动费</t>
  </si>
  <si>
    <t>团委业务费</t>
  </si>
  <si>
    <t>妇女联合会</t>
  </si>
  <si>
    <t>妇联业务费</t>
  </si>
  <si>
    <t>会务活动承办费</t>
  </si>
  <si>
    <t>电子政务内网配套设备费</t>
  </si>
  <si>
    <t>密码通信配套设备购置维护费</t>
  </si>
  <si>
    <t>保密宣教及设备检测维护经费</t>
  </si>
  <si>
    <t>综合保障管理费</t>
  </si>
  <si>
    <t>《山海关区历史》编纂出版及宣传教育经费</t>
  </si>
  <si>
    <t>网站网络维护管理经费</t>
  </si>
  <si>
    <t>中共山海关区委组织部</t>
  </si>
  <si>
    <t>基层党建工作经费</t>
  </si>
  <si>
    <t>区重点工作大督查经费</t>
  </si>
  <si>
    <t>中共山海关区直机关工作委员会</t>
  </si>
  <si>
    <t>机关工委业务费</t>
  </si>
  <si>
    <t>干部考核经费</t>
  </si>
  <si>
    <t>中共山海关区委宣传部</t>
  </si>
  <si>
    <t>社会宣传及文化活动经费</t>
  </si>
  <si>
    <t>精神文明建设活动经费</t>
  </si>
  <si>
    <t>文化产业交流展示活动经费</t>
  </si>
  <si>
    <t>宣传部业务费</t>
  </si>
  <si>
    <t>融媒体建设经费</t>
  </si>
  <si>
    <t>提前下达2020年基层宗教事务管理补助经费</t>
  </si>
  <si>
    <t>民主党派活动经费</t>
  </si>
  <si>
    <t>统战业务经费</t>
  </si>
  <si>
    <t>老干部服务中心</t>
  </si>
  <si>
    <t>老干部及关心下一代活动经费</t>
  </si>
  <si>
    <t>老年大学学费</t>
  </si>
  <si>
    <t>网络安全和信息化委员会办公室</t>
  </si>
  <si>
    <t>网络阵地建设和内容管理</t>
  </si>
  <si>
    <t>网络舆情综合管理</t>
  </si>
  <si>
    <t>市场监督管理局</t>
  </si>
  <si>
    <t>食品与市场主体监管及质量强市经费</t>
  </si>
  <si>
    <t>市场监管经费</t>
  </si>
  <si>
    <t>提前下达2020年市场监管专项补助经费</t>
  </si>
  <si>
    <t>食品安全协管员补助经费</t>
  </si>
  <si>
    <t>提前下达2020年中央食品药品监管补助资金</t>
  </si>
  <si>
    <t>提前下达2020年质量技术监督专项补助经费</t>
  </si>
  <si>
    <t>兵役征集费</t>
  </si>
  <si>
    <t>住房和城乡建设局</t>
  </si>
  <si>
    <t>南园新区工程重建</t>
  </si>
  <si>
    <t>工程维护管理费</t>
  </si>
  <si>
    <t>早期人防工程维修加固</t>
  </si>
  <si>
    <t>通信警报经费</t>
  </si>
  <si>
    <t>短波通信网建设</t>
  </si>
  <si>
    <t>小型指挥车改装费</t>
  </si>
  <si>
    <t>警报器安装经费</t>
  </si>
  <si>
    <t>人防视频会议系统建设</t>
  </si>
  <si>
    <t>公务用车保险（人防办）</t>
  </si>
  <si>
    <t>专项补助（人防）</t>
  </si>
  <si>
    <t>宣传教育经费</t>
  </si>
  <si>
    <t>国防教育经费</t>
  </si>
  <si>
    <t>民兵应急分队建设费</t>
  </si>
  <si>
    <t>国防动员经费</t>
  </si>
  <si>
    <t>消防指战员高危执勤补贴</t>
  </si>
  <si>
    <t>中共山海关区委政法委员会</t>
  </si>
  <si>
    <t>综治工作经费</t>
  </si>
  <si>
    <t>严重精神障碍患者监护人责任险</t>
  </si>
  <si>
    <t>司法救助经费</t>
  </si>
  <si>
    <t>扫黑除恶工作经费</t>
  </si>
  <si>
    <t>国家安全人民防线经费</t>
  </si>
  <si>
    <t>见义勇为经费</t>
  </si>
  <si>
    <t>“双清”工作经费</t>
  </si>
  <si>
    <t>大要案保障经费</t>
  </si>
  <si>
    <t>铁路护路联防工作经费</t>
  </si>
  <si>
    <t>通讯基站租赁经费</t>
  </si>
  <si>
    <t>精神病人收治费</t>
  </si>
  <si>
    <t>乡、村级公路治安查控点人员及装备费</t>
  </si>
  <si>
    <t>地方消防业务经费</t>
  </si>
  <si>
    <t>旅游旺季安保外援人员经费</t>
  </si>
  <si>
    <t>城区重点公交线路车辆及重点公交站点安保人员经费</t>
  </si>
  <si>
    <t>人民检察院</t>
  </si>
  <si>
    <t>检察业务工作经费</t>
  </si>
  <si>
    <t>扫黑除恶专项工作经费</t>
  </si>
  <si>
    <t>办案装备及相关配套经费</t>
  </si>
  <si>
    <t>培训工作经费</t>
  </si>
  <si>
    <t>公益诉讼专项工作经费</t>
  </si>
  <si>
    <t>国家赔偿准备经费</t>
  </si>
  <si>
    <t>2020年度检察及法警法定工作日外加班项目工作经费</t>
  </si>
  <si>
    <t>安保维稳工作经费</t>
  </si>
  <si>
    <t>聘用制书记员补助</t>
  </si>
  <si>
    <t>人民法院</t>
  </si>
  <si>
    <t>司法公开建设经费</t>
  </si>
  <si>
    <t>涉案财物信息管理系统</t>
  </si>
  <si>
    <t>省院培训费</t>
  </si>
  <si>
    <t>执行指挥中心业务经费</t>
  </si>
  <si>
    <t>数字化法庭经费</t>
  </si>
  <si>
    <t>陪审员补助</t>
  </si>
  <si>
    <t>服装费</t>
  </si>
  <si>
    <t>职业化建设经费</t>
  </si>
  <si>
    <t>法律文书印刷费</t>
  </si>
  <si>
    <t>两会维稳经费</t>
  </si>
  <si>
    <t>法院业务配套资金</t>
  </si>
  <si>
    <t>诉讼服务中心建设</t>
  </si>
  <si>
    <t>审判业务费</t>
  </si>
  <si>
    <t>司法局</t>
  </si>
  <si>
    <t>人民调解经费</t>
  </si>
  <si>
    <t>社区矫正专项经费</t>
  </si>
  <si>
    <t>社区戒毒专项经费</t>
  </si>
  <si>
    <t>法律顾问聘用</t>
  </si>
  <si>
    <t>警务辅助人员经费</t>
  </si>
  <si>
    <t>交通协管员劳务费用</t>
  </si>
  <si>
    <t>专职巡防员人员补助经费</t>
  </si>
  <si>
    <t>教育和体育局</t>
  </si>
  <si>
    <t>教师继续教育、培训经费</t>
  </si>
  <si>
    <t>专项教师教育经费</t>
  </si>
  <si>
    <t>教师节奖教资金</t>
  </si>
  <si>
    <t>责任督学、督导专项经费</t>
  </si>
  <si>
    <t>教育系统安全工作经费</t>
  </si>
  <si>
    <t>课改实验、科研课题活动工作费</t>
  </si>
  <si>
    <t>组织开展语言文字活动工作经费</t>
  </si>
  <si>
    <t>组织开展德体卫艺科活动工作经费</t>
  </si>
  <si>
    <t>家庭经济困难大学新生入学救助资金</t>
  </si>
  <si>
    <t>民办代课教师养老补助发放专户</t>
  </si>
  <si>
    <t>民办教师教龄补助</t>
  </si>
  <si>
    <t>班主任津贴</t>
  </si>
  <si>
    <t>提前下达2020年支持学前教育发展省级专项资金的预算</t>
  </si>
  <si>
    <t>幼儿园生均公用经费</t>
  </si>
  <si>
    <t>提前下达2020年支持学前教育发展-学前幼儿资助资金</t>
  </si>
  <si>
    <t>南园幼儿园</t>
  </si>
  <si>
    <t>校警专项补助</t>
  </si>
  <si>
    <t>兴华幼儿园</t>
  </si>
  <si>
    <t>古城幼儿园</t>
  </si>
  <si>
    <t>和平里幼儿园</t>
  </si>
  <si>
    <t>长城小学</t>
  </si>
  <si>
    <t>提前下达2020年义务教育薄弱环节改善与能力提升省级补助资金预算</t>
  </si>
  <si>
    <t>兴华小学</t>
  </si>
  <si>
    <t>义务教育经费保障区级补助资金</t>
  </si>
  <si>
    <t>民办教师退休金</t>
  </si>
  <si>
    <t>兴隆小学</t>
  </si>
  <si>
    <t>教育经费</t>
  </si>
  <si>
    <t>古城小学</t>
  </si>
  <si>
    <t>桥梁小学</t>
  </si>
  <si>
    <t>南园小学</t>
  </si>
  <si>
    <t>铁路小学</t>
  </si>
  <si>
    <t>渝东街小学</t>
  </si>
  <si>
    <t>机器人活动经费</t>
  </si>
  <si>
    <t>北京第二实验小学山海关学校</t>
  </si>
  <si>
    <t>2014统招专项补助</t>
  </si>
  <si>
    <t>户远寨小学</t>
  </si>
  <si>
    <t>第二中学</t>
  </si>
  <si>
    <t>第三中学</t>
  </si>
  <si>
    <t>南园中学</t>
  </si>
  <si>
    <t>南中宿舍管理费</t>
  </si>
  <si>
    <t>改善办学条件补助</t>
  </si>
  <si>
    <t>桥梁中学</t>
  </si>
  <si>
    <t>提前下达2020年普通高中家庭经济困难学生资助上级资金</t>
  </si>
  <si>
    <t>高中助学财政补助区级配套资金</t>
  </si>
  <si>
    <t>提前下达2020年普通高中国家助学金省级补助资金预算</t>
  </si>
  <si>
    <t>农村税费改革转移支付经费</t>
  </si>
  <si>
    <t>义务教育阶段家庭经济困难寄宿生生活补助</t>
  </si>
  <si>
    <t>提前下达2020年城乡义务教育省市补助经费</t>
  </si>
  <si>
    <t>义务教育阶段家庭经济困难非寄宿生生活补助</t>
  </si>
  <si>
    <t>提前下达2020年家庭经济困难学生生活补助中央资金</t>
  </si>
  <si>
    <t>提前下达2020年城乡义务教育中央补助经费预算</t>
  </si>
  <si>
    <t>提前下达2020年“三区”人才计划教师专项工作中央补助经费</t>
  </si>
  <si>
    <t>提前下达2020年“三区”人才计划教师专项工作省级补助经费</t>
  </si>
  <si>
    <t>校舍安全维修改造经费</t>
  </si>
  <si>
    <t>提前下达2020年农村原民办代课教师教龄补助省级资金预算</t>
  </si>
  <si>
    <t>提前下达2020年农村原民办代课教师教龄补助市级资金预算</t>
  </si>
  <si>
    <t>组织开展成人教育活动工作经费</t>
  </si>
  <si>
    <t>教师发展中心</t>
  </si>
  <si>
    <t>中共山海关区委党校</t>
  </si>
  <si>
    <t>义务教育均衡发展专项资金</t>
  </si>
  <si>
    <t>中考理化生、体育、笔试阅卷工作经费</t>
  </si>
  <si>
    <t>提前下达2020年普通高中国家助学金市级补助资金预算</t>
  </si>
  <si>
    <t>中小学教学设施经费</t>
  </si>
  <si>
    <t>其他教育费附加安排支出</t>
  </si>
  <si>
    <t>中小学校舍建设经费</t>
  </si>
  <si>
    <t>中小学校车运行区级配套资金</t>
  </si>
  <si>
    <t>名师工作室</t>
  </si>
  <si>
    <t>培训项目</t>
  </si>
  <si>
    <t>中小学运动会</t>
  </si>
  <si>
    <t>科技和工业信息化局</t>
  </si>
  <si>
    <t>县域科技创新工作专项经费</t>
  </si>
  <si>
    <t>提前下达省级2020年支持市县科技创新和科学普及（县域创新跃升计划）专项资金</t>
  </si>
  <si>
    <t>科学技术协会</t>
  </si>
  <si>
    <t>科普专项经费</t>
  </si>
  <si>
    <t>科技创新经费</t>
  </si>
  <si>
    <t>旅游和文化广电局</t>
  </si>
  <si>
    <t>政府法律顾问咨询服务费</t>
  </si>
  <si>
    <t>山海关区图书馆</t>
  </si>
  <si>
    <t>提前下达2020年省级非物质文化遗产保护专项资金</t>
  </si>
  <si>
    <t>旅游文化市场治理经费</t>
  </si>
  <si>
    <t>旅游文化市场行政执法经费</t>
  </si>
  <si>
    <t>旅游文物发展运行业务经费</t>
  </si>
  <si>
    <t>国家级全域旅游示范区启动资金</t>
  </si>
  <si>
    <t>农村文化建设之电影放映区级配套</t>
  </si>
  <si>
    <t>提前下达2020年省级公共文化服务体系建设补助资金（第二批）</t>
  </si>
  <si>
    <t>农村文化建设之原公社老电影放映员补贴</t>
  </si>
  <si>
    <t>提前下达2020年“三馆一站”免费开放市级配套资金</t>
  </si>
  <si>
    <t>提前下达2020年原公社电影放映员生活补助市级配套资金</t>
  </si>
  <si>
    <t>提前下达2020年中央补助地方农村文化建设专项资金（专款部分）</t>
  </si>
  <si>
    <t>提前下达2020年图书馆免费开放市级配套资金</t>
  </si>
  <si>
    <t>古城保护发展中心</t>
  </si>
  <si>
    <t>2018年旅游发展专项资金（抢救性资源保护）</t>
  </si>
  <si>
    <t>提前下达2020年旅游发展专项资金（抢救性资源保护）</t>
  </si>
  <si>
    <t>山海关区文学艺术界联合会</t>
  </si>
  <si>
    <t>《山海风》办刊费</t>
  </si>
  <si>
    <t>“中华诗词之乡”复查经费</t>
  </si>
  <si>
    <t>文物保护管理项目经费</t>
  </si>
  <si>
    <t>提前下达2020年省级文物保护专项资金（边墙子烽火台抢救性维护项目）</t>
  </si>
  <si>
    <t>景区内油饰彩绘及保养维修费</t>
  </si>
  <si>
    <t>长城博物馆</t>
  </si>
  <si>
    <t>长城博物馆专项补助</t>
  </si>
  <si>
    <t>提前下达2020年博物馆免费开放中央补助资金</t>
  </si>
  <si>
    <t>长城博物馆二期改造工程款</t>
  </si>
  <si>
    <t>提前下达2020年中央补助地方美术馆 公共图书馆 文化馆（站）免费开放专项资金预算</t>
  </si>
  <si>
    <t>提前下达2020年中央补助地方公共图书馆免费开放专项资金预算</t>
  </si>
  <si>
    <t>就业服务中心</t>
  </si>
  <si>
    <t>区保农薪办工作经费</t>
  </si>
  <si>
    <t>保险事业服务中心</t>
  </si>
  <si>
    <t>物资局管理办退休托管人员经费</t>
  </si>
  <si>
    <t>民政局</t>
  </si>
  <si>
    <t>提前下达2020年市级社区干部生活补助资金</t>
  </si>
  <si>
    <t>社会救助经办服务对象排查补助经费</t>
  </si>
  <si>
    <t>严重精神病障碍患者监护人以奖代补资金</t>
  </si>
  <si>
    <t>河北民政业务信息管理平台宽带网费</t>
  </si>
  <si>
    <t>基层社会救助经办服务能力建设经费</t>
  </si>
  <si>
    <t>特困人口集中供养中心</t>
  </si>
  <si>
    <t>八一慰问退役军人经费</t>
  </si>
  <si>
    <t>落实政策退休人员补助</t>
  </si>
  <si>
    <t>离休人员特需费</t>
  </si>
  <si>
    <t>社保股直接列支</t>
  </si>
  <si>
    <t>机关事业单位基本养老保险区级补助资金</t>
  </si>
  <si>
    <t>区级划拨再就业资金（创业扶持）</t>
  </si>
  <si>
    <t>关于提前下达2020年基本劳动就业创业预算指标的通知</t>
  </si>
  <si>
    <t>区级划拨再就业资金（就业补助）</t>
  </si>
  <si>
    <t>退役军人事务局</t>
  </si>
  <si>
    <t>关于提前下达2020年优待抚恤/退役军人安置预算指标的通知</t>
  </si>
  <si>
    <t>烈士子女定期生活补</t>
  </si>
  <si>
    <t>伤残抚恤金</t>
  </si>
  <si>
    <t>在乡老复、带病回乡退伍军人生活补</t>
  </si>
  <si>
    <t>两参退役人员生活补</t>
  </si>
  <si>
    <t>抚恤金</t>
  </si>
  <si>
    <t>进疆进藏义务兵奖励费</t>
  </si>
  <si>
    <t>义务兵优待金</t>
  </si>
  <si>
    <t>立功受奖人员奖励</t>
  </si>
  <si>
    <t>关于提前下达2020年老党员生活补贴中央补助经费预算的通知</t>
  </si>
  <si>
    <t>关于提前下达2020年老党员生活补贴省级补助经费的通知</t>
  </si>
  <si>
    <t>老复遗属补</t>
  </si>
  <si>
    <t>罗镒/鲁连贵生活补</t>
  </si>
  <si>
    <t>退役士兵自主就业补助</t>
  </si>
  <si>
    <t>退役士兵自谋职业补助</t>
  </si>
  <si>
    <t>退役士兵待安置补助</t>
  </si>
  <si>
    <t>无军籍人员退休安置</t>
  </si>
  <si>
    <t>军队离休退休干部休养所</t>
  </si>
  <si>
    <t>医疗费</t>
  </si>
  <si>
    <t>遗属补助</t>
  </si>
  <si>
    <t>退役士兵教育培训</t>
  </si>
  <si>
    <t>孤儿慰问金</t>
  </si>
  <si>
    <t>孤儿基本生活费</t>
  </si>
  <si>
    <t>高龄津贴</t>
  </si>
  <si>
    <t>养老机构补贴</t>
  </si>
  <si>
    <t>供养中心医疗费用</t>
  </si>
  <si>
    <t>供养中心运营经费</t>
  </si>
  <si>
    <t>惠民殡葬费</t>
  </si>
  <si>
    <t>无名尸火化费</t>
  </si>
  <si>
    <t>残疾人联合会</t>
  </si>
  <si>
    <t>全国残疾人基本服务状况和需求信息数据动态更新经费</t>
  </si>
  <si>
    <t>第三代智能化残疾人证换证工作</t>
  </si>
  <si>
    <t>关于提前下达2020年残疾人基本公共服务预算指标的通知</t>
  </si>
  <si>
    <t>残疾人精准康复经费</t>
  </si>
  <si>
    <t>残疾人两项补贴</t>
  </si>
  <si>
    <t>关于提前下达困难残疾人生活补贴和重度残疾人护理补贴预算指标的通知</t>
  </si>
  <si>
    <t>社区、村残疾人专职委员补贴（生活补助）</t>
  </si>
  <si>
    <t>专项补助(生活补助)</t>
  </si>
  <si>
    <t>城市低保金</t>
  </si>
  <si>
    <t>农村低保金</t>
  </si>
  <si>
    <t>特困人员救助供养金</t>
  </si>
  <si>
    <t>特困人员慰问金</t>
  </si>
  <si>
    <t>关于提前下达2020年城乡居民基本养老保险预算指标的通知</t>
  </si>
  <si>
    <t>城乡居民养老保险个人缴费补贴区级补助资金</t>
  </si>
  <si>
    <t>城乡居民养老保险基础养老金区级补助</t>
  </si>
  <si>
    <t>拥军优属慰问金</t>
  </si>
  <si>
    <t>一体化平台网费</t>
  </si>
  <si>
    <t>云视频服务费</t>
  </si>
  <si>
    <t>退役军人服务中心运转经费</t>
  </si>
  <si>
    <t>退役军人价格临时补贴</t>
  </si>
  <si>
    <t>优抚"解三难"资金</t>
  </si>
  <si>
    <t>企业军转干部解困资金</t>
  </si>
  <si>
    <t>南园村差额养老金</t>
  </si>
  <si>
    <t>民生提标应急资金</t>
  </si>
  <si>
    <t>卫生健康局</t>
  </si>
  <si>
    <t>红十字经费</t>
  </si>
  <si>
    <t>公共医疗卫生事业改革补助经费</t>
  </si>
  <si>
    <t>无创产前基因免费筛查项目经费</t>
  </si>
  <si>
    <t>消杀服务人员社保缴费补贴</t>
  </si>
  <si>
    <t>聘请精卫专家团队管理费</t>
  </si>
  <si>
    <t>创建国家卫生城市经费</t>
  </si>
  <si>
    <t>改厕项目经费</t>
  </si>
  <si>
    <t>灭四害经费</t>
  </si>
  <si>
    <t>人民医院</t>
  </si>
  <si>
    <t>办公设备购置</t>
  </si>
  <si>
    <t>人才培养</t>
  </si>
  <si>
    <t>政策性亏损</t>
  </si>
  <si>
    <t>离退休人员经费</t>
  </si>
  <si>
    <t>重点学科发展</t>
  </si>
  <si>
    <t>公共卫生和急救</t>
  </si>
  <si>
    <t>提前下达2020年中央基本药物制度补助资金预算</t>
  </si>
  <si>
    <t>村卫生室基本药物制度补助经费</t>
  </si>
  <si>
    <t>集体产权村卫生室运行经费</t>
  </si>
  <si>
    <t>原"赤脚医生"养老补助</t>
  </si>
  <si>
    <t>疾病预防控制中心</t>
  </si>
  <si>
    <t>预防性体检、检验经费</t>
  </si>
  <si>
    <t>计划免疫经费</t>
  </si>
  <si>
    <t>卫生计生综合执法监督所</t>
  </si>
  <si>
    <t>卫生监督工作经费</t>
  </si>
  <si>
    <t>国家免费孕前优生健康检查</t>
  </si>
  <si>
    <t>妇幼保健计划生育服务中心</t>
  </si>
  <si>
    <t>计生人员补贴</t>
  </si>
  <si>
    <t>孕产妇免费产前筛查</t>
  </si>
  <si>
    <t>预防性体检</t>
  </si>
  <si>
    <t>提前下达2020年市级基本公共卫生服务补助资金的预算指标</t>
  </si>
  <si>
    <t>提前下达2020年中央基本公共卫生服务补助资金预算指标</t>
  </si>
  <si>
    <t>基本公共卫生服务补助经费</t>
  </si>
  <si>
    <t>省级慢性病综合示范区（复检）</t>
  </si>
  <si>
    <t>关于提前下达2020年中央计划生育转移支付资金预算指标的通知(农村部分计划生育家庭奖励扶助)</t>
  </si>
  <si>
    <t>关于提前下达2020年中央计划生育转移支付资金预算指标的通知(计划生育家庭特别扶助)</t>
  </si>
  <si>
    <t>计划生育家庭特别扶助资金</t>
  </si>
  <si>
    <t>社会救助公益金</t>
  </si>
  <si>
    <t>计划生育免费服务费</t>
  </si>
  <si>
    <t>亲情关爱基金-特殊家庭护理险</t>
  </si>
  <si>
    <t>农村部分计划生育家庭奖励扶助</t>
  </si>
  <si>
    <t>独生子女父母奖励</t>
  </si>
  <si>
    <t>独生子女父母退休奖励</t>
  </si>
  <si>
    <t>关爱女孩公益金"圆梦女孩""金秋助学"救助金</t>
  </si>
  <si>
    <t>关爱女孩公益金-特困救助</t>
  </si>
  <si>
    <t>计生特殊家庭住院医疗减免资金</t>
  </si>
  <si>
    <t>手术并发症补助</t>
  </si>
  <si>
    <t>亲情关爱基金-计划生育家庭意外伤害保险</t>
  </si>
  <si>
    <t>亲情关爱基金-特别扶助家庭人员体检</t>
  </si>
  <si>
    <t>计生特殊家庭两节慰问金</t>
  </si>
  <si>
    <t>计划生育网上办事大厅运行维护费</t>
  </si>
  <si>
    <t>城乡居民基本养老保险增发补助</t>
  </si>
  <si>
    <t>离休干部医药费</t>
  </si>
  <si>
    <t>住房保障和房产管理局</t>
  </si>
  <si>
    <t>下属单位医疗补助</t>
  </si>
  <si>
    <t>城镇职工医疗保险区级补助资金</t>
  </si>
  <si>
    <t>城乡居民基本医疗保险区级补助资金</t>
  </si>
  <si>
    <t>关于提前下达2020年城乡居民基本医疗保险预算指标的通知</t>
  </si>
  <si>
    <t>关于提前下达2020年城乡医疗救助预算指标的通知</t>
  </si>
  <si>
    <t>城乡医疗救助区级补助资金</t>
  </si>
  <si>
    <t>优抚对象门诊补助</t>
  </si>
  <si>
    <t>优抚对象住院补助</t>
  </si>
  <si>
    <t>涉核体检费</t>
  </si>
  <si>
    <t>医疗保障局</t>
  </si>
  <si>
    <t>基金专项审计及业务费</t>
  </si>
  <si>
    <t>软件服务费</t>
  </si>
  <si>
    <t>光纤信息费</t>
  </si>
  <si>
    <t>慢性病评审费</t>
  </si>
  <si>
    <t>洁净煤补贴</t>
  </si>
  <si>
    <t>环境卫生保障中心</t>
  </si>
  <si>
    <t>环卫第一批、第二批新能源车款</t>
  </si>
  <si>
    <t>提前下达2020年重点生态功能区转移支付预算的通知</t>
  </si>
  <si>
    <t>自然资源和规划局</t>
  </si>
  <si>
    <t>提前下达2020年中央财政林业草原生态保护恢复资金预算指标的通知</t>
  </si>
  <si>
    <t>提前下达2020年部分中央财政林业草原生态保护恢复资金</t>
  </si>
  <si>
    <t>环境保护</t>
  </si>
  <si>
    <t>城市管理综合行政执法局</t>
  </si>
  <si>
    <t>城管执法业务费</t>
  </si>
  <si>
    <t>公务用车保险</t>
  </si>
  <si>
    <t>城市管理经费</t>
  </si>
  <si>
    <t>市容综合整治经费</t>
  </si>
  <si>
    <t>综合执法大队</t>
  </si>
  <si>
    <t>山海关区房屋征收办公室</t>
  </si>
  <si>
    <t>下属单位专项补助</t>
  </si>
  <si>
    <t>保障房管理中心经费</t>
  </si>
  <si>
    <t>社区工作专项补助</t>
  </si>
  <si>
    <t>社区工作经费</t>
  </si>
  <si>
    <t>企业退休人员社会化管理服务经费</t>
  </si>
  <si>
    <t>社区工作经费及服务群众工作经费</t>
  </si>
  <si>
    <t>人事代理专项补助（规划）</t>
  </si>
  <si>
    <t>公务用车保险(规划）</t>
  </si>
  <si>
    <t>规划设计费</t>
  </si>
  <si>
    <t>山海关区城乡建设办公室</t>
  </si>
  <si>
    <t>公务用车保险（建设局）</t>
  </si>
  <si>
    <t>城乡建设业务费</t>
  </si>
  <si>
    <t>房产管理业务费</t>
  </si>
  <si>
    <t>园林中心</t>
  </si>
  <si>
    <t>差额补助</t>
  </si>
  <si>
    <t>公厕清掏及维护</t>
  </si>
  <si>
    <t>保洁业务费</t>
  </si>
  <si>
    <t>市政维修建设中心</t>
  </si>
  <si>
    <t>园林绿化养护费</t>
  </si>
  <si>
    <t>提前下达2020年绿化工程移交养护费</t>
  </si>
  <si>
    <t>提前下达2020年边境地区转移支付资金的通知</t>
  </si>
  <si>
    <t>清扫保洁服务费（政府购买服务项目）</t>
  </si>
  <si>
    <t>人事代理专项补助（林业）</t>
  </si>
  <si>
    <t>公务用车保险（林业）</t>
  </si>
  <si>
    <t>农业农村局</t>
  </si>
  <si>
    <t>汽车保险（农业）</t>
  </si>
  <si>
    <t>汽车保险（海洋）</t>
  </si>
  <si>
    <t>养殖环节病死猪无害化处理区级补助</t>
  </si>
  <si>
    <t>基层兽医站遗留问题经费</t>
  </si>
  <si>
    <t>村级动物防疫协助员补助</t>
  </si>
  <si>
    <t>提前下达2020年省级农产品质量安全及疫病防治资金</t>
  </si>
  <si>
    <t>提前下达2020年中央动物防疫补助经费预算指标</t>
  </si>
  <si>
    <t>渔政港监执法经费</t>
  </si>
  <si>
    <t>渔政执法船所需经费</t>
  </si>
  <si>
    <t>海上抢险救助经费</t>
  </si>
  <si>
    <t>渔船互助保险配套费</t>
  </si>
  <si>
    <t>防火、防汛、动植物防疫三防工作经费</t>
  </si>
  <si>
    <t>提前下达2020年省级农业生产发展资金</t>
  </si>
  <si>
    <t>提前下达2020年中央农业生产发展资金</t>
  </si>
  <si>
    <t>提前下达2020年中央农业生产发展资金（用于耕地地力保护）</t>
  </si>
  <si>
    <t>提前下达2020年省级乡村振兴（农村人居环境整治）专项资金</t>
  </si>
  <si>
    <t>服务农村人员补助</t>
  </si>
  <si>
    <t>大学生村官补助</t>
  </si>
  <si>
    <t>提前下达2020年选聘高校毕业生到村任职省级补助资金</t>
  </si>
  <si>
    <t>提前下达2020省级农村财会人员培训一般转移支付指标</t>
  </si>
  <si>
    <t>设施农业保险专项经费</t>
  </si>
  <si>
    <t>专项补助（农业）</t>
  </si>
  <si>
    <t>人事代理补助（农业）</t>
  </si>
  <si>
    <t>农村“三员”补贴</t>
  </si>
  <si>
    <t>森林城市建设及创建全国绿化模范城市资金</t>
  </si>
  <si>
    <t>林业执法业务费</t>
  </si>
  <si>
    <t>林业调查规划设计委托业务费</t>
  </si>
  <si>
    <t>专业扑火队经费</t>
  </si>
  <si>
    <t>环城绿化土地补偿费</t>
  </si>
  <si>
    <t>国营林场</t>
  </si>
  <si>
    <t>护林员专项补助</t>
  </si>
  <si>
    <t>防火“五清”经费</t>
  </si>
  <si>
    <t>林场差额经费</t>
  </si>
  <si>
    <t>水务局</t>
  </si>
  <si>
    <t>河长制工作经费</t>
  </si>
  <si>
    <t>移民经费</t>
  </si>
  <si>
    <t>费改税后水行政主管部门经费</t>
  </si>
  <si>
    <t>汽车保险</t>
  </si>
  <si>
    <t>提前下达2020年中央水利发展资金预算</t>
  </si>
  <si>
    <t>山洪灾害防治非工程措施运行经费</t>
  </si>
  <si>
    <t>抗旱服务站工作经费</t>
  </si>
  <si>
    <t>小塘坝区级配套</t>
  </si>
  <si>
    <t>农业股直接列支</t>
  </si>
  <si>
    <t>山海关区对口帮扶资金</t>
  </si>
  <si>
    <t>村干部离任补贴</t>
  </si>
  <si>
    <t>提前下达2020年村级组织运转经费市级补助资金</t>
  </si>
  <si>
    <t>村会计、村妇联主任补贴</t>
  </si>
  <si>
    <t>农村税费改革-村干部、村两委补助</t>
  </si>
  <si>
    <t>农村税费改革-镇级转移支付</t>
  </si>
  <si>
    <t>提前下达2020年省对下财力性转移支付</t>
  </si>
  <si>
    <t>村级党组织活动经费</t>
  </si>
  <si>
    <t>服务群众专项经费</t>
  </si>
  <si>
    <t>村级办公经费</t>
  </si>
  <si>
    <t>村办公经费</t>
  </si>
  <si>
    <t>农业股列支</t>
  </si>
  <si>
    <t>村干部、两委、村级办公经费及村干部离任等补助</t>
  </si>
  <si>
    <t>提前下达2020年土地指标跨省域调剂收入安排的支出预算（支持农村“厕所革命”整村推进财政奖补使用方向</t>
  </si>
  <si>
    <t>提前下达2020年省级农村综合改革转移支付预算</t>
  </si>
  <si>
    <t>企业股直接列支</t>
  </si>
  <si>
    <t>提前下达2020年农业保险保费补贴省级资金</t>
  </si>
  <si>
    <t>政策性农业保险区级保费补贴资金</t>
  </si>
  <si>
    <t>提前下达2020年中央财政农业保险保费补贴资金</t>
  </si>
  <si>
    <t>提前下达省级2020年普惠金融发展（民贸民品企业贷款贴息）专项资金预算指标</t>
  </si>
  <si>
    <t>支持三农建设与维护</t>
  </si>
  <si>
    <t>交通运输局</t>
  </si>
  <si>
    <t>2020年交通运输部门经费基数（国省干线日常养护）</t>
  </si>
  <si>
    <t>提前下达2020年农村公路建设养护发展专项资金</t>
  </si>
  <si>
    <t>火车站出租车管理业务费</t>
  </si>
  <si>
    <t>2020年交通运输部门经费基数（农村公路养护工程）</t>
  </si>
  <si>
    <t>2020年交通运输部门经费基数（人员和公用经费）</t>
  </si>
  <si>
    <t>路政管理业务费</t>
  </si>
  <si>
    <t>办案费</t>
  </si>
  <si>
    <t>改制企业人员各项费用</t>
  </si>
  <si>
    <t>支持企业发展</t>
  </si>
  <si>
    <t>民贸民品贴息</t>
  </si>
  <si>
    <t>供销社专项补助经费</t>
  </si>
  <si>
    <t>提前下达2020年部分中央城镇保障性安居工程补助资金</t>
  </si>
  <si>
    <t>提前下达2020年部分省级财政城镇保障性安居工程补助资金</t>
  </si>
  <si>
    <t>公租房维修费</t>
  </si>
  <si>
    <t>区级粮食储备经费</t>
  </si>
  <si>
    <t>粮食安全考核经费</t>
  </si>
  <si>
    <t>应急管理局</t>
  </si>
  <si>
    <t>应急及安全生产监管经费</t>
  </si>
  <si>
    <t>农村住房保险补贴资金</t>
  </si>
  <si>
    <t>安全生产目标管理经费</t>
  </si>
  <si>
    <t>社会治理经费</t>
  </si>
  <si>
    <t>地方消防业务经费（罚没）</t>
  </si>
  <si>
    <t>提前下达2020年自然灾害救助专项资金</t>
  </si>
  <si>
    <t>总列支</t>
  </si>
  <si>
    <t>债务股直接列支</t>
  </si>
  <si>
    <t>一般债券利息</t>
  </si>
  <si>
    <t>国债转贷及其他政府债务利息</t>
  </si>
  <si>
    <t>世行贷款利息</t>
  </si>
  <si>
    <t>一般债券付息服务费</t>
  </si>
  <si>
    <t>一般债券还本兑付服务费</t>
  </si>
  <si>
    <t>一般债券发行服务费</t>
  </si>
  <si>
    <t>2020年政府性基金预算收入表</t>
  </si>
  <si>
    <t>科 目 编 码</t>
  </si>
  <si>
    <t>政府性基金收入</t>
  </si>
  <si>
    <t>农网还贷资金收入</t>
  </si>
  <si>
    <t>海南省高等级公路车辆通行附加费收入</t>
  </si>
  <si>
    <t>港口建设费收入</t>
  </si>
  <si>
    <t>国家电影事业发展专项资金收入</t>
  </si>
  <si>
    <t>国有土地收益基金收入</t>
  </si>
  <si>
    <t>农业土地开发资金收入</t>
  </si>
  <si>
    <t>国有土地使用权出让收入</t>
  </si>
  <si>
    <t>大中型水库库区基金收入</t>
  </si>
  <si>
    <t>彩票公益金收入</t>
  </si>
  <si>
    <t>城市基础设施配套费收入</t>
  </si>
  <si>
    <t>小型水库移民扶助基金收入</t>
  </si>
  <si>
    <t>国家重大水利工程建设基金收入</t>
  </si>
  <si>
    <t>车辆通行费</t>
  </si>
  <si>
    <t>污水处理费收入</t>
  </si>
  <si>
    <t>其他政府性基金收入</t>
  </si>
  <si>
    <t>政府性基金支出</t>
  </si>
  <si>
    <t>文化体育与传媒支出</t>
  </si>
  <si>
    <t xml:space="preserve">  大中型水库移民后期扶持基金支出</t>
  </si>
  <si>
    <t xml:space="preserve">  小型水库移民扶助基金安排的支出</t>
  </si>
  <si>
    <t xml:space="preserve">  三峡水库库区基金支出</t>
  </si>
  <si>
    <t xml:space="preserve">  彩票发行销售机构业务费安排的支出</t>
  </si>
  <si>
    <t xml:space="preserve">  其他政府性基金及对应专项债务收入安排的支出</t>
  </si>
  <si>
    <t>收　　入</t>
  </si>
  <si>
    <t>支　　出</t>
  </si>
  <si>
    <t>彩票发行机构和彩票销售机构的业务费用</t>
  </si>
  <si>
    <t>基金收入合计</t>
  </si>
  <si>
    <t>基金支出合计</t>
  </si>
  <si>
    <t xml:space="preserve">  政府性基金补助收入</t>
  </si>
  <si>
    <t xml:space="preserve">  调出资金</t>
  </si>
  <si>
    <t xml:space="preserve">  上年结余收入</t>
  </si>
  <si>
    <t xml:space="preserve">  地方政府专项债券转贷收入</t>
  </si>
  <si>
    <t xml:space="preserve">  地方政府专项债务还本支出</t>
  </si>
  <si>
    <t>政府性基金收入总计</t>
  </si>
  <si>
    <t>政府性基金支出总计</t>
  </si>
  <si>
    <t>2020年国有资本经营预算收支表</t>
  </si>
  <si>
    <t>收    入</t>
  </si>
  <si>
    <t>支    出</t>
  </si>
  <si>
    <t xml:space="preserve"> 利润收入</t>
  </si>
  <si>
    <t xml:space="preserve"> 国有资本经营预算补充社保基金支出</t>
  </si>
  <si>
    <t xml:space="preserve"> 股利、股息收入</t>
  </si>
  <si>
    <t xml:space="preserve"> 其他国有资本经营预算支出</t>
  </si>
  <si>
    <t xml:space="preserve"> 产权转让收入</t>
  </si>
  <si>
    <t xml:space="preserve"> 调出资金</t>
  </si>
  <si>
    <t xml:space="preserve"> 清算收入</t>
  </si>
  <si>
    <t xml:space="preserve"> 其他支出</t>
  </si>
  <si>
    <t xml:space="preserve"> 其他国有资本经营收入</t>
  </si>
  <si>
    <t>本年收入合计</t>
  </si>
  <si>
    <t>本年支出合计</t>
  </si>
  <si>
    <t>上年结转收入</t>
  </si>
  <si>
    <t>结转下年支出</t>
  </si>
  <si>
    <t>国有资本经营收入总计</t>
  </si>
  <si>
    <t>国有资本经营支出总计</t>
  </si>
  <si>
    <t>2020年社会保险基金预算收入表</t>
  </si>
  <si>
    <t>社会保险基金收入</t>
  </si>
  <si>
    <t xml:space="preserve"> 企业职工基本养老保险收入</t>
  </si>
  <si>
    <t xml:space="preserve">  企业职工基本养老保险费收入</t>
  </si>
  <si>
    <t xml:space="preserve">  其他企业职工基本养老基金收入</t>
  </si>
  <si>
    <r>
      <rPr>
        <b/>
        <sz val="11"/>
        <rFont val="Times New Roman"/>
        <family val="1"/>
      </rPr>
      <t xml:space="preserve">  </t>
    </r>
    <r>
      <rPr>
        <b/>
        <sz val="11"/>
        <rFont val="宋体"/>
        <charset val="134"/>
      </rPr>
      <t>职工基本医疗保险基金收入</t>
    </r>
  </si>
  <si>
    <r>
      <rPr>
        <sz val="11"/>
        <rFont val="Times New Roman"/>
        <family val="1"/>
      </rPr>
      <t xml:space="preserve">    </t>
    </r>
    <r>
      <rPr>
        <sz val="11"/>
        <rFont val="宋体"/>
        <charset val="134"/>
      </rPr>
      <t>职工</t>
    </r>
    <r>
      <rPr>
        <sz val="11"/>
        <rFont val="Times New Roman"/>
        <family val="1"/>
      </rPr>
      <t xml:space="preserve"> </t>
    </r>
    <r>
      <rPr>
        <sz val="11"/>
        <rFont val="宋体"/>
        <charset val="134"/>
      </rPr>
      <t>基本医疗保险费收入</t>
    </r>
  </si>
  <si>
    <r>
      <rPr>
        <sz val="11"/>
        <rFont val="Times New Roman"/>
        <family val="1"/>
      </rPr>
      <t xml:space="preserve">    </t>
    </r>
    <r>
      <rPr>
        <sz val="11"/>
        <rFont val="宋体"/>
        <charset val="134"/>
      </rPr>
      <t>职工基本医疗保险基金财政补贴收入</t>
    </r>
  </si>
  <si>
    <r>
      <rPr>
        <sz val="11"/>
        <rFont val="Times New Roman"/>
        <family val="1"/>
      </rPr>
      <t xml:space="preserve">    </t>
    </r>
    <r>
      <rPr>
        <sz val="11"/>
        <rFont val="宋体"/>
        <charset val="134"/>
      </rPr>
      <t>其他职工基本医疗保险基金收入</t>
    </r>
  </si>
  <si>
    <t xml:space="preserve"> 城乡居民基本养老保险基金收入</t>
  </si>
  <si>
    <r>
      <rPr>
        <b/>
        <sz val="11"/>
        <rFont val="Times New Roman"/>
        <family val="1"/>
      </rPr>
      <t xml:space="preserve">  </t>
    </r>
    <r>
      <rPr>
        <b/>
        <sz val="11"/>
        <rFont val="宋体"/>
        <charset val="134"/>
      </rPr>
      <t>机关事业养老保险基金收入</t>
    </r>
  </si>
  <si>
    <t xml:space="preserve"> 城乡居民基本医疗保险基金收入</t>
  </si>
  <si>
    <r>
      <rPr>
        <b/>
        <sz val="11"/>
        <rFont val="Times New Roman"/>
        <family val="1"/>
      </rPr>
      <t xml:space="preserve">  </t>
    </r>
    <r>
      <rPr>
        <b/>
        <sz val="11"/>
        <rFont val="宋体"/>
        <charset val="134"/>
      </rPr>
      <t>上年结余收入</t>
    </r>
  </si>
  <si>
    <r>
      <rPr>
        <sz val="11"/>
        <rFont val="Times New Roman"/>
        <family val="1"/>
      </rPr>
      <t xml:space="preserve">    </t>
    </r>
    <r>
      <rPr>
        <sz val="11"/>
        <rFont val="宋体"/>
        <charset val="134"/>
      </rPr>
      <t>社会保险基金预算上年结余收入</t>
    </r>
  </si>
  <si>
    <t>2020年社会保险基金预算支出表</t>
  </si>
  <si>
    <t xml:space="preserve">          单位：万元</t>
  </si>
  <si>
    <t>社会保险基金支出</t>
  </si>
  <si>
    <t xml:space="preserve"> 企业职工基本养老保险基金支出</t>
  </si>
  <si>
    <t xml:space="preserve">  基本养老金</t>
  </si>
  <si>
    <t xml:space="preserve">  丧葬抚恤补助</t>
  </si>
  <si>
    <t xml:space="preserve">  其他企业职工基本养老保险基金支出</t>
  </si>
  <si>
    <t xml:space="preserve"> 职工基本医疗保险基金支出</t>
  </si>
  <si>
    <t xml:space="preserve">  职工基本医疗保险统筹基金</t>
  </si>
  <si>
    <t xml:space="preserve">  职工基本医疗保险个人账户基金</t>
  </si>
  <si>
    <t xml:space="preserve"> 城乡居民基本养老保险基金支出</t>
  </si>
  <si>
    <t xml:space="preserve"> 机关事业单位基本养老保险支出</t>
  </si>
  <si>
    <t xml:space="preserve"> 城乡居民基本医疗保险基金支出</t>
  </si>
  <si>
    <r>
      <rPr>
        <b/>
        <sz val="11"/>
        <rFont val="Times New Roman"/>
        <family val="1"/>
      </rPr>
      <t xml:space="preserve">  </t>
    </r>
    <r>
      <rPr>
        <b/>
        <sz val="11"/>
        <rFont val="宋体"/>
        <charset val="134"/>
      </rPr>
      <t>年终结余</t>
    </r>
  </si>
  <si>
    <r>
      <rPr>
        <sz val="11"/>
        <rFont val="Times New Roman"/>
        <family val="1"/>
      </rPr>
      <t xml:space="preserve">    </t>
    </r>
    <r>
      <rPr>
        <sz val="11"/>
        <rFont val="宋体"/>
        <charset val="134"/>
      </rPr>
      <t>社会保险基金预算年终结余</t>
    </r>
  </si>
  <si>
    <t>2020年社会保险基金预算收支表</t>
  </si>
  <si>
    <t>项目</t>
  </si>
  <si>
    <t>收入预算</t>
  </si>
  <si>
    <t>支出预算</t>
  </si>
  <si>
    <t>当年收入</t>
  </si>
  <si>
    <t>动用上年结余</t>
  </si>
  <si>
    <t>当年支出</t>
  </si>
  <si>
    <t>年终新增结余</t>
  </si>
  <si>
    <t>一、企业职工基本养老保险基金</t>
  </si>
  <si>
    <t>二、职工基本医疗保险基金</t>
  </si>
  <si>
    <t>三、城乡居民基本医疗保险基金</t>
  </si>
  <si>
    <t>四、机关事业基本养老保险基金</t>
  </si>
  <si>
    <t>五、城乡居民基本养老保险基金</t>
  </si>
  <si>
    <t>2020年政府性基金预算收支表</t>
    <phoneticPr fontId="24" type="noConversion"/>
  </si>
  <si>
    <t>2020年政府性基金预算支出功能分类表</t>
    <phoneticPr fontId="24" type="noConversion"/>
  </si>
  <si>
    <t xml:space="preserve">  国有土地使用权出让收入安排的支出</t>
    <phoneticPr fontId="24" type="noConversion"/>
  </si>
  <si>
    <t xml:space="preserve">  国有土地收益基金安排的支出</t>
    <phoneticPr fontId="24" type="noConversion"/>
  </si>
  <si>
    <t xml:space="preserve">  农业土地开发资金安排的支出</t>
    <phoneticPr fontId="24" type="noConversion"/>
  </si>
  <si>
    <t xml:space="preserve">  城市基础设施配套费安排的支出</t>
    <phoneticPr fontId="24" type="noConversion"/>
  </si>
  <si>
    <t xml:space="preserve">  污水处理费安排的支出</t>
    <phoneticPr fontId="24" type="noConversion"/>
  </si>
  <si>
    <t xml:space="preserve">  大中型水库库区基金安排的支出</t>
    <phoneticPr fontId="24" type="noConversion"/>
  </si>
  <si>
    <t xml:space="preserve">  国家重大水利工程建设基金安排的支出</t>
    <phoneticPr fontId="24" type="noConversion"/>
  </si>
  <si>
    <t xml:space="preserve">  大中型水库库区基金对应专项债务收入安排的支出</t>
    <phoneticPr fontId="24" type="noConversion"/>
  </si>
  <si>
    <t xml:space="preserve">  其他政府性基金及对应专项债务收入安排的支出</t>
    <phoneticPr fontId="24" type="noConversion"/>
  </si>
  <si>
    <t xml:space="preserve">  彩票公益金安排的支出</t>
    <phoneticPr fontId="24" type="noConversion"/>
  </si>
  <si>
    <t xml:space="preserve">  旅游发展基金支出</t>
    <phoneticPr fontId="24" type="noConversion"/>
  </si>
  <si>
    <t xml:space="preserve">  国家电影事业发展专项资金安排的支出</t>
    <phoneticPr fontId="24" type="noConversion"/>
  </si>
  <si>
    <t xml:space="preserve">  国家电影事业发展专项资金安排的支出</t>
    <phoneticPr fontId="24" type="noConversion"/>
  </si>
  <si>
    <t xml:space="preserve">  国家电影事业发展专项资金对应专项债务收入支出</t>
    <phoneticPr fontId="24" type="noConversion"/>
  </si>
  <si>
    <t xml:space="preserve">  小型水库移民扶助基金对应专项债务收入安排支出</t>
    <phoneticPr fontId="24" type="noConversion"/>
  </si>
  <si>
    <t>旅游发展基金收入</t>
    <phoneticPr fontId="24" type="noConversion"/>
  </si>
  <si>
    <t>大中型水库移民后期扶持基金收入</t>
    <phoneticPr fontId="24" type="noConversion"/>
  </si>
  <si>
    <t xml:space="preserve">   资源勘探工业信息等支出</t>
    <phoneticPr fontId="24" type="noConversion"/>
  </si>
  <si>
    <t>20707</t>
  </si>
  <si>
    <t>国家电影事业发展专项资金安排的支出</t>
  </si>
  <si>
    <t>2070799</t>
  </si>
  <si>
    <t>其他国家电影事业发展专项资金支出</t>
  </si>
  <si>
    <t>20822</t>
  </si>
  <si>
    <t>大中型水库移民后期扶持基金支出</t>
  </si>
  <si>
    <t>2082201</t>
  </si>
  <si>
    <t>移民补助</t>
  </si>
  <si>
    <t>2082202</t>
  </si>
  <si>
    <t>基础设施建设和经济发展</t>
  </si>
  <si>
    <t>20823</t>
  </si>
  <si>
    <t>小型水库移民扶助基金安排的支出</t>
  </si>
  <si>
    <t>2082399</t>
  </si>
  <si>
    <t>其他小型水库移民扶助基金支出</t>
  </si>
  <si>
    <t>21208</t>
  </si>
  <si>
    <t>国有土地使用权出让收入安排的支出</t>
  </si>
  <si>
    <t>2120801</t>
  </si>
  <si>
    <t>征地和拆迁补偿支出</t>
  </si>
  <si>
    <t>2120803</t>
  </si>
  <si>
    <t>城市建设支出</t>
  </si>
  <si>
    <t>2120804</t>
  </si>
  <si>
    <t>农村基础设施建设支出</t>
  </si>
  <si>
    <t>2120805</t>
  </si>
  <si>
    <t>补助被征地农民支出</t>
  </si>
  <si>
    <t>2120806</t>
  </si>
  <si>
    <t>土地出让业务支出</t>
  </si>
  <si>
    <t>2120807</t>
  </si>
  <si>
    <t>廉租住房支出</t>
  </si>
  <si>
    <t>2120810</t>
  </si>
  <si>
    <t>棚户区改造支出</t>
  </si>
  <si>
    <t>2120811</t>
  </si>
  <si>
    <t>公共租赁住房支出</t>
  </si>
  <si>
    <t>2120899</t>
  </si>
  <si>
    <t>其他国有土地使用权出让收入安排的支出</t>
  </si>
  <si>
    <t>21210</t>
  </si>
  <si>
    <t>国有土地收益基金安排的支出</t>
  </si>
  <si>
    <t>2121001</t>
  </si>
  <si>
    <t>22960</t>
  </si>
  <si>
    <t>彩票公益金安排的支出</t>
  </si>
  <si>
    <t>2296002</t>
  </si>
  <si>
    <t>用于社会福利的彩票公益金支出</t>
  </si>
  <si>
    <t>23204</t>
  </si>
  <si>
    <t>地方政府专项债务付息支出</t>
  </si>
  <si>
    <t>2320431</t>
  </si>
  <si>
    <t>土地储备专项债券付息支出</t>
  </si>
  <si>
    <t>2320433</t>
  </si>
  <si>
    <t>棚户区改造专项债券付息支出</t>
  </si>
  <si>
    <t>2320499</t>
  </si>
  <si>
    <t>其他政府性基金债务付息支出</t>
  </si>
  <si>
    <t>23304</t>
  </si>
  <si>
    <t>地方政府专项债务发行费用支出</t>
  </si>
  <si>
    <t>2330431</t>
  </si>
  <si>
    <t>土地储备专项债券发行费用支出</t>
  </si>
  <si>
    <t>2330433</t>
  </si>
  <si>
    <t>棚户区改造专项债券发行费用支出</t>
  </si>
  <si>
    <t>2330499</t>
  </si>
  <si>
    <t>其他政府性基金债务发行费用支出</t>
  </si>
  <si>
    <t>政府性基金预算</t>
    <phoneticPr fontId="27" type="noConversion"/>
  </si>
  <si>
    <t>提前通知基金转移支付</t>
    <phoneticPr fontId="27" type="noConversion"/>
  </si>
  <si>
    <t>提前下达2020年中央补助地方国家电影事业发展专项资金预算</t>
  </si>
  <si>
    <t>提前下达2020年省级国家电影事业发展专项资金</t>
  </si>
  <si>
    <t>提前下达2020年中央水库移民后期扶持基金预算</t>
  </si>
  <si>
    <t>提前下达2020年中央水库移民扶持基金预算</t>
  </si>
  <si>
    <t>提前下达2020年省级水库移民后期扶持基金预算</t>
  </si>
  <si>
    <t>征地拆迁和补偿支出</t>
  </si>
  <si>
    <t>其他国有土地使用权出让安排的支出</t>
  </si>
  <si>
    <t>专项债券利息（土地储备债券）</t>
  </si>
  <si>
    <t>专项债券利息（棚改专项债券）</t>
  </si>
  <si>
    <t>专项债券利息（普通专项债券）</t>
  </si>
  <si>
    <t>付息服务费（土地储备）</t>
  </si>
  <si>
    <t>专项债券兑付服务费（土地储备）</t>
  </si>
  <si>
    <t>债券发行服务费（土地储备）</t>
  </si>
  <si>
    <t>付息服务费（棚改债券）</t>
  </si>
  <si>
    <t>债券发行服务费（棚改）</t>
  </si>
  <si>
    <t>付息服务费（其他债券）</t>
  </si>
  <si>
    <t>专项债券兑付服务费（其他）</t>
  </si>
  <si>
    <t>债券发行服务费（其他）</t>
  </si>
  <si>
    <t>合计</t>
    <phoneticPr fontId="27" type="noConversion"/>
  </si>
  <si>
    <t>合计</t>
    <phoneticPr fontId="24" type="noConversion"/>
  </si>
  <si>
    <t>机关事业单位基本养老保险缴费支出</t>
    <phoneticPr fontId="24" type="noConversion"/>
  </si>
  <si>
    <t>对机关事业单位基本养老保险基金的补助</t>
  </si>
  <si>
    <t>残疾人生活和护理补贴</t>
  </si>
  <si>
    <t>特困人员救助供养</t>
  </si>
  <si>
    <t>农村特困人员救助供养支出</t>
  </si>
  <si>
    <t>单位：万元</t>
    <phoneticPr fontId="27" type="noConversion"/>
  </si>
  <si>
    <t>2020年政府性基金预算项目支出功能分类表</t>
    <phoneticPr fontId="24" type="noConversion"/>
  </si>
  <si>
    <t>提前下达2020年省级福利彩票专项公益金预算（农村公益性公墓建设）</t>
    <phoneticPr fontId="27" type="noConversion"/>
  </si>
  <si>
    <t>2020年一般公共预算项目支出功能分类表…………………………………………………………………………</t>
    <phoneticPr fontId="24" type="noConversion"/>
  </si>
  <si>
    <t>2020年政府性基金预算项目支出功能分类表…………………………………………………………………</t>
    <phoneticPr fontId="24" type="noConversion"/>
  </si>
  <si>
    <t>2020年政府性基金预算支出功能分类表…………………………………………………………………</t>
    <phoneticPr fontId="24" type="noConversion"/>
  </si>
  <si>
    <r>
      <t xml:space="preserve">           </t>
    </r>
    <r>
      <rPr>
        <sz val="11"/>
        <rFont val="宋体"/>
        <charset val="134"/>
      </rPr>
      <t>其中：教育费附加收入</t>
    </r>
    <phoneticPr fontId="24" type="noConversion"/>
  </si>
  <si>
    <r>
      <t xml:space="preserve">           </t>
    </r>
    <r>
      <rPr>
        <sz val="11"/>
        <rFont val="宋体"/>
        <charset val="134"/>
      </rPr>
      <t>行政事业性收费收入</t>
    </r>
    <phoneticPr fontId="24" type="noConversion"/>
  </si>
  <si>
    <r>
      <t xml:space="preserve">           </t>
    </r>
    <r>
      <rPr>
        <sz val="11"/>
        <rFont val="宋体"/>
        <charset val="134"/>
      </rPr>
      <t>罚没收入</t>
    </r>
    <phoneticPr fontId="24" type="noConversion"/>
  </si>
  <si>
    <r>
      <t xml:space="preserve">           </t>
    </r>
    <r>
      <rPr>
        <sz val="11"/>
        <rFont val="宋体"/>
        <charset val="134"/>
      </rPr>
      <t>国有资源（资产）有偿使用收入</t>
    </r>
    <phoneticPr fontId="24" type="noConversion"/>
  </si>
  <si>
    <r>
      <t xml:space="preserve">           </t>
    </r>
    <r>
      <rPr>
        <sz val="11"/>
        <rFont val="宋体"/>
        <charset val="134"/>
      </rPr>
      <t>政府住房基金收入</t>
    </r>
    <phoneticPr fontId="24" type="noConversion"/>
  </si>
  <si>
    <t>合计</t>
    <phoneticPr fontId="24" type="noConversion"/>
  </si>
  <si>
    <t>社区建设资金</t>
    <phoneticPr fontId="24" type="noConversion"/>
  </si>
  <si>
    <t>提前下达2020年优抚对象省级补助资金预算(死亡抚恤)</t>
    <phoneticPr fontId="24" type="noConversion"/>
  </si>
  <si>
    <t>提前下达2020年中央优抚对象补助经费预算(死亡抚恤)</t>
    <phoneticPr fontId="24" type="noConversion"/>
  </si>
  <si>
    <t>提前下达2020年中央优抚对象补助经费预算(伤残抚恤)</t>
    <phoneticPr fontId="24" type="noConversion"/>
  </si>
  <si>
    <t>提前下达2020年优抚对象省级补助资金预算(伤残抚恤)</t>
    <phoneticPr fontId="24" type="noConversion"/>
  </si>
  <si>
    <t>提前下达2020年中央优抚对象补助经费预算(在乡复员、退伍军人生活补助)</t>
    <phoneticPr fontId="24" type="noConversion"/>
  </si>
  <si>
    <t>提前下达2020年市级财政优抚对象补助预算(抚恤和优抚生活补助经费)</t>
    <phoneticPr fontId="24" type="noConversion"/>
  </si>
  <si>
    <t>提前下达2020年优抚对象省级补助资金预算(义务兵优待金)</t>
    <phoneticPr fontId="24" type="noConversion"/>
  </si>
  <si>
    <t>提前下达2020年市级财政优抚对象补助预算指标(义务兵优待金)</t>
    <phoneticPr fontId="24" type="noConversion"/>
  </si>
  <si>
    <t>提前下达2020年退役安置市级补助资金(退役士兵一次性经济补贴)</t>
    <phoneticPr fontId="24" type="noConversion"/>
  </si>
  <si>
    <t>提前下达2020年退役安置市级补助资金(无军籍津补贴)</t>
    <phoneticPr fontId="24" type="noConversion"/>
  </si>
  <si>
    <t>提前下达2020年省级财政困难基本生活救助补助预算（孤儿基本生活费）</t>
    <phoneticPr fontId="24" type="noConversion"/>
  </si>
  <si>
    <t>提前下达2020年省级财政养老服务体系建设补助预算指标</t>
    <phoneticPr fontId="24" type="noConversion"/>
  </si>
  <si>
    <t>养老服务体系建设资金</t>
    <phoneticPr fontId="24" type="noConversion"/>
  </si>
  <si>
    <t>提前下达2020年省级财政困难基本生活救助补助预算（残疾人两项补贴）</t>
    <phoneticPr fontId="24" type="noConversion"/>
  </si>
  <si>
    <t>提前下达2020年中央财政困难群众基本生活救助补助预算（城市低保）</t>
    <phoneticPr fontId="24" type="noConversion"/>
  </si>
  <si>
    <t>提前下达2020年市级财政困难群众基本生活救助补助预算（城市低保）</t>
    <phoneticPr fontId="24" type="noConversion"/>
  </si>
  <si>
    <t>提前下达2020年市级财政困难群众基本生活救助补助预算（农村低保）</t>
    <phoneticPr fontId="24" type="noConversion"/>
  </si>
  <si>
    <t>提前下达2020年中央财政困难群众基本生活救助补助预算（农村低保）</t>
    <phoneticPr fontId="24" type="noConversion"/>
  </si>
  <si>
    <t>提前下达2020年中央财政困难群众基本生活救助补助预算（临时救助）</t>
    <phoneticPr fontId="24" type="noConversion"/>
  </si>
  <si>
    <t>提前下达2020年中央财政困难群众基本生活救助补助预算（流浪乞讨）</t>
    <phoneticPr fontId="24" type="noConversion"/>
  </si>
  <si>
    <t>提前下达2020年中央财政困难群众基本生活救助补助预算（特困供养）</t>
    <phoneticPr fontId="24" type="noConversion"/>
  </si>
  <si>
    <t>提前下达2020年中央优抚对象医疗保障经费预算</t>
    <phoneticPr fontId="24" type="noConversion"/>
  </si>
  <si>
    <t>提前下达2020年优抚对象省级补助资金预算(优抚对象医疗补助)</t>
    <phoneticPr fontId="24" type="noConversion"/>
  </si>
  <si>
    <t>政府委托经济事项财务审计、税务审计、绩效评价、投资评审费用</t>
    <phoneticPr fontId="24" type="noConversion"/>
  </si>
  <si>
    <t>体育训练中心</t>
    <phoneticPr fontId="24" type="noConversion"/>
  </si>
  <si>
    <t xml:space="preserve">  动用预算稳定调节基金</t>
    <phoneticPr fontId="24" type="noConversion"/>
  </si>
  <si>
    <t>助老健康防御险</t>
    <phoneticPr fontId="24" type="noConversion"/>
  </si>
  <si>
    <t>其中:专项公用</t>
    <phoneticPr fontId="24" type="noConversion"/>
  </si>
  <si>
    <r>
      <t xml:space="preserve">    </t>
    </r>
    <r>
      <rPr>
        <sz val="10"/>
        <rFont val="宋体"/>
        <family val="3"/>
        <charset val="134"/>
      </rPr>
      <t xml:space="preserve"> </t>
    </r>
    <r>
      <rPr>
        <sz val="10"/>
        <rFont val="宋体"/>
        <charset val="134"/>
      </rPr>
      <t xml:space="preserve">  文化旅游体育与传媒共同财政事权转移支付收入</t>
    </r>
    <phoneticPr fontId="24" type="noConversion"/>
  </si>
  <si>
    <r>
      <t xml:space="preserve">   </t>
    </r>
    <r>
      <rPr>
        <sz val="10"/>
        <rFont val="宋体"/>
        <family val="3"/>
        <charset val="134"/>
      </rPr>
      <t xml:space="preserve"> </t>
    </r>
    <r>
      <rPr>
        <sz val="10"/>
        <rFont val="宋体"/>
        <charset val="134"/>
      </rPr>
      <t xml:space="preserve">   灾害防治及应急管理共同财政事权转移支付收入</t>
    </r>
    <phoneticPr fontId="24" type="noConversion"/>
  </si>
  <si>
    <t>文明城市创建等经费</t>
    <phoneticPr fontId="24"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</si>
</sst>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_ "/>
    <numFmt numFmtId="177" formatCode="#,##0_ "/>
    <numFmt numFmtId="178" formatCode="0.00_);[Red]\(0.00\)"/>
  </numFmts>
  <fonts count="33">
    <font>
      <sz val="11"/>
      <color theme="1"/>
      <name val="宋体"/>
      <charset val="134"/>
      <scheme val="minor"/>
    </font>
    <font>
      <b/>
      <sz val="18"/>
      <name val="宋体"/>
      <charset val="134"/>
    </font>
    <font>
      <sz val="10"/>
      <name val="Helv"/>
      <family val="2"/>
    </font>
    <font>
      <sz val="10"/>
      <name val="宋体"/>
      <charset val="134"/>
    </font>
    <font>
      <b/>
      <sz val="11"/>
      <name val="宋体"/>
      <charset val="134"/>
    </font>
    <font>
      <b/>
      <sz val="11"/>
      <name val="宋体"/>
      <charset val="134"/>
      <scheme val="minor"/>
    </font>
    <font>
      <sz val="11"/>
      <name val="宋体"/>
      <charset val="134"/>
      <scheme val="minor"/>
    </font>
    <font>
      <sz val="12"/>
      <name val="Times New Roman"/>
      <family val="1"/>
    </font>
    <font>
      <b/>
      <sz val="11"/>
      <color theme="1"/>
      <name val="宋体"/>
      <charset val="134"/>
      <scheme val="minor"/>
    </font>
    <font>
      <b/>
      <sz val="11"/>
      <name val="Times New Roman"/>
      <family val="1"/>
    </font>
    <font>
      <sz val="11"/>
      <name val="Times New Roman"/>
      <family val="1"/>
    </font>
    <font>
      <sz val="11"/>
      <name val="宋体"/>
      <charset val="134"/>
    </font>
    <font>
      <sz val="9"/>
      <name val="宋体"/>
      <charset val="134"/>
    </font>
    <font>
      <b/>
      <sz val="9"/>
      <name val="宋体"/>
      <charset val="134"/>
    </font>
    <font>
      <b/>
      <sz val="8"/>
      <name val="宋体"/>
      <charset val="134"/>
    </font>
    <font>
      <b/>
      <sz val="8"/>
      <color theme="1"/>
      <name val="宋体"/>
      <charset val="134"/>
      <scheme val="minor"/>
    </font>
    <font>
      <sz val="14"/>
      <name val="宋体"/>
      <charset val="134"/>
    </font>
    <font>
      <sz val="11"/>
      <name val="Helv"/>
      <family val="2"/>
    </font>
    <font>
      <sz val="12"/>
      <name val="宋体"/>
      <charset val="134"/>
    </font>
    <font>
      <sz val="30"/>
      <name val="方正小标宋简体"/>
      <charset val="134"/>
    </font>
    <font>
      <sz val="11"/>
      <color theme="1"/>
      <name val="宋体"/>
      <charset val="134"/>
      <scheme val="minor"/>
    </font>
    <font>
      <sz val="11"/>
      <color indexed="8"/>
      <name val="宋体"/>
      <charset val="134"/>
    </font>
    <font>
      <sz val="11"/>
      <color theme="1"/>
      <name val="宋体"/>
      <charset val="134"/>
    </font>
    <font>
      <sz val="12"/>
      <color rgb="FF000000"/>
      <name val="宋体"/>
      <charset val="134"/>
    </font>
    <font>
      <sz val="9"/>
      <name val="宋体"/>
      <charset val="134"/>
      <scheme val="minor"/>
    </font>
    <font>
      <sz val="11"/>
      <name val="宋体"/>
      <family val="3"/>
      <charset val="134"/>
    </font>
    <font>
      <sz val="9"/>
      <name val="宋体"/>
      <family val="3"/>
      <charset val="134"/>
    </font>
    <font>
      <sz val="9"/>
      <name val="宋体"/>
      <family val="3"/>
      <charset val="134"/>
      <scheme val="minor"/>
    </font>
    <font>
      <b/>
      <sz val="9"/>
      <name val="宋体"/>
      <family val="3"/>
      <charset val="134"/>
    </font>
    <font>
      <sz val="11"/>
      <color theme="1"/>
      <name val="宋体"/>
      <family val="3"/>
      <charset val="134"/>
      <scheme val="minor"/>
    </font>
    <font>
      <b/>
      <sz val="18"/>
      <name val="宋体"/>
      <family val="3"/>
      <charset val="134"/>
    </font>
    <font>
      <sz val="12"/>
      <name val="宋体"/>
      <family val="3"/>
      <charset val="134"/>
    </font>
    <font>
      <sz val="10"/>
      <name val="宋体"/>
      <family val="3"/>
      <charset val="13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bottom style="medium">
        <color auto="1"/>
      </bottom>
      <diagonal/>
    </border>
    <border>
      <left style="medium">
        <color auto="1"/>
      </left>
      <right style="thin">
        <color auto="1"/>
      </right>
      <top/>
      <bottom style="thin">
        <color auto="1"/>
      </bottom>
      <diagonal/>
    </border>
  </borders>
  <cellStyleXfs count="26">
    <xf numFmtId="0" fontId="0" fillId="0" borderId="0">
      <alignment vertical="center"/>
    </xf>
    <xf numFmtId="41" fontId="20" fillId="0" borderId="0" applyFont="0" applyFill="0" applyBorder="0" applyAlignment="0" applyProtection="0">
      <alignment vertical="center"/>
    </xf>
    <xf numFmtId="43" fontId="20" fillId="0" borderId="0" applyFont="0" applyFill="0" applyBorder="0" applyAlignment="0" applyProtection="0">
      <alignment vertical="center"/>
    </xf>
    <xf numFmtId="0" fontId="20" fillId="0" borderId="0"/>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1"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2" fillId="0" borderId="0">
      <alignment vertical="center"/>
    </xf>
    <xf numFmtId="0" fontId="18" fillId="0" borderId="0"/>
    <xf numFmtId="0" fontId="20" fillId="0" borderId="0">
      <alignment vertical="center"/>
    </xf>
    <xf numFmtId="0" fontId="20" fillId="0" borderId="0"/>
    <xf numFmtId="9" fontId="20" fillId="0" borderId="0" applyFont="0" applyFill="0" applyBorder="0" applyAlignment="0" applyProtection="0">
      <alignment vertical="center"/>
    </xf>
    <xf numFmtId="0" fontId="12" fillId="0" borderId="0">
      <protection locked="0"/>
    </xf>
    <xf numFmtId="0" fontId="12" fillId="0" borderId="0">
      <protection locked="0"/>
    </xf>
    <xf numFmtId="0" fontId="20" fillId="0" borderId="0">
      <alignment vertical="center"/>
    </xf>
    <xf numFmtId="0" fontId="20" fillId="0" borderId="0">
      <alignment vertical="center"/>
    </xf>
    <xf numFmtId="0" fontId="20" fillId="0" borderId="0">
      <alignment vertical="center"/>
    </xf>
    <xf numFmtId="0" fontId="18" fillId="0" borderId="0">
      <alignment vertical="center"/>
    </xf>
    <xf numFmtId="0" fontId="20" fillId="0" borderId="0">
      <alignment vertical="center"/>
    </xf>
    <xf numFmtId="0" fontId="20" fillId="0" borderId="0"/>
    <xf numFmtId="43" fontId="18" fillId="0" borderId="0" applyFont="0" applyFill="0" applyBorder="0" applyAlignment="0" applyProtection="0">
      <alignment vertical="center"/>
    </xf>
    <xf numFmtId="43" fontId="23" fillId="4" borderId="0" applyBorder="0" applyProtection="0">
      <alignment vertical="center"/>
    </xf>
    <xf numFmtId="0" fontId="26" fillId="0" borderId="0">
      <protection locked="0"/>
    </xf>
  </cellStyleXfs>
  <cellXfs count="311">
    <xf numFmtId="0" fontId="0" fillId="0" borderId="0" xfId="0">
      <alignment vertical="center"/>
    </xf>
    <xf numFmtId="0" fontId="2" fillId="0" borderId="0" xfId="0" applyFont="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7" fontId="5" fillId="0" borderId="5" xfId="0" applyNumberFormat="1" applyFont="1" applyFill="1" applyBorder="1" applyAlignment="1">
      <alignment vertical="center"/>
    </xf>
    <xf numFmtId="177" fontId="5" fillId="0" borderId="6" xfId="0" applyNumberFormat="1" applyFont="1" applyFill="1" applyBorder="1" applyAlignment="1">
      <alignment vertical="center"/>
    </xf>
    <xf numFmtId="0" fontId="4" fillId="0" borderId="4" xfId="0" applyFont="1" applyFill="1" applyBorder="1" applyAlignment="1">
      <alignment horizontal="left" vertical="center" wrapText="1"/>
    </xf>
    <xf numFmtId="177" fontId="6" fillId="0" borderId="5" xfId="0" applyNumberFormat="1" applyFont="1" applyFill="1" applyBorder="1" applyAlignment="1">
      <alignment vertical="center"/>
    </xf>
    <xf numFmtId="177" fontId="6" fillId="0" borderId="6" xfId="0" applyNumberFormat="1" applyFont="1" applyFill="1" applyBorder="1" applyAlignment="1">
      <alignment vertical="center"/>
    </xf>
    <xf numFmtId="0" fontId="4" fillId="0" borderId="4" xfId="0" applyFont="1" applyFill="1" applyBorder="1" applyAlignment="1">
      <alignment horizontal="left" vertical="center"/>
    </xf>
    <xf numFmtId="0" fontId="4" fillId="0" borderId="7" xfId="0" applyFont="1" applyFill="1" applyBorder="1" applyAlignment="1">
      <alignment horizontal="left" vertical="center" wrapText="1"/>
    </xf>
    <xf numFmtId="177" fontId="5" fillId="0" borderId="8" xfId="0" applyNumberFormat="1" applyFont="1" applyFill="1" applyBorder="1" applyAlignment="1">
      <alignment vertical="center"/>
    </xf>
    <xf numFmtId="177" fontId="6" fillId="0" borderId="8" xfId="0" applyNumberFormat="1" applyFont="1" applyFill="1" applyBorder="1" applyAlignment="1">
      <alignment vertical="center"/>
    </xf>
    <xf numFmtId="177" fontId="6" fillId="0" borderId="9" xfId="0" applyNumberFormat="1" applyFont="1" applyFill="1" applyBorder="1" applyAlignment="1">
      <alignment vertical="center"/>
    </xf>
    <xf numFmtId="0" fontId="7" fillId="0" borderId="0" xfId="0" applyFont="1" applyBorder="1" applyAlignment="1">
      <alignment horizontal="left" vertical="center"/>
    </xf>
    <xf numFmtId="0" fontId="2" fillId="0" borderId="0" xfId="0" applyFont="1" applyBorder="1" applyAlignment="1">
      <alignment horizontal="right" vertical="center"/>
    </xf>
    <xf numFmtId="0" fontId="4" fillId="0" borderId="1"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4" xfId="0" applyFont="1" applyBorder="1" applyAlignment="1">
      <alignment horizontal="center" vertical="center"/>
    </xf>
    <xf numFmtId="41" fontId="8" fillId="0" borderId="6" xfId="2" applyNumberFormat="1" applyFont="1" applyBorder="1" applyAlignment="1">
      <alignment horizontal="right" vertical="center"/>
    </xf>
    <xf numFmtId="0" fontId="9" fillId="0" borderId="4" xfId="0" applyFont="1" applyFill="1" applyBorder="1" applyAlignment="1">
      <alignment horizontal="left" vertical="center"/>
    </xf>
    <xf numFmtId="0" fontId="4" fillId="0" borderId="5" xfId="0" applyFont="1" applyFill="1" applyBorder="1" applyAlignment="1">
      <alignment horizontal="left" vertical="center"/>
    </xf>
    <xf numFmtId="0" fontId="10" fillId="0" borderId="4" xfId="0" applyFont="1" applyFill="1" applyBorder="1" applyAlignment="1">
      <alignment horizontal="left" vertical="center"/>
    </xf>
    <xf numFmtId="0" fontId="11" fillId="0" borderId="5" xfId="0" applyFont="1" applyFill="1" applyBorder="1" applyAlignment="1">
      <alignment horizontal="left" vertical="center"/>
    </xf>
    <xf numFmtId="177" fontId="5" fillId="2" borderId="6" xfId="0" applyNumberFormat="1" applyFont="1" applyFill="1" applyBorder="1" applyAlignment="1">
      <alignment vertical="center"/>
    </xf>
    <xf numFmtId="177" fontId="6" fillId="2" borderId="6" xfId="0" applyNumberFormat="1" applyFont="1" applyFill="1" applyBorder="1" applyAlignment="1">
      <alignment vertical="center"/>
    </xf>
    <xf numFmtId="0" fontId="9" fillId="0" borderId="5"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177" fontId="6" fillId="2" borderId="9" xfId="0" applyNumberFormat="1" applyFont="1" applyFill="1" applyBorder="1" applyAlignment="1">
      <alignment vertical="center"/>
    </xf>
    <xf numFmtId="0" fontId="7" fillId="0" borderId="0" xfId="0" applyFont="1" applyAlignment="1">
      <alignment horizontal="left"/>
    </xf>
    <xf numFmtId="0" fontId="2"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0" borderId="6" xfId="0" applyNumberFormat="1" applyFont="1" applyFill="1" applyBorder="1" applyAlignment="1">
      <alignment horizontal="right" vertical="center"/>
    </xf>
    <xf numFmtId="177" fontId="11" fillId="0" borderId="6" xfId="0" applyNumberFormat="1" applyFont="1" applyFill="1" applyBorder="1" applyAlignment="1">
      <alignment horizontal="right" vertical="center"/>
    </xf>
    <xf numFmtId="0" fontId="10" fillId="0" borderId="5" xfId="0" applyFont="1" applyFill="1" applyBorder="1" applyAlignment="1">
      <alignment horizontal="left" vertical="center"/>
    </xf>
    <xf numFmtId="177" fontId="11" fillId="0" borderId="9" xfId="0" applyNumberFormat="1" applyFont="1" applyFill="1" applyBorder="1" applyAlignment="1">
      <alignment horizontal="right" vertical="center"/>
    </xf>
    <xf numFmtId="0" fontId="4" fillId="0" borderId="4" xfId="0" applyFont="1" applyBorder="1" applyAlignment="1">
      <alignment horizontal="center" vertical="center" wrapText="1"/>
    </xf>
    <xf numFmtId="0" fontId="4" fillId="0" borderId="5"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Fill="1" applyBorder="1" applyAlignment="1">
      <alignment horizontal="center" vertical="center"/>
    </xf>
    <xf numFmtId="0" fontId="11" fillId="2" borderId="4" xfId="0" applyFont="1" applyFill="1" applyBorder="1" applyAlignment="1">
      <alignment horizontal="left" vertical="center" wrapText="1" readingOrder="1"/>
    </xf>
    <xf numFmtId="177" fontId="11" fillId="0" borderId="5" xfId="2" applyNumberFormat="1" applyFont="1" applyBorder="1" applyAlignment="1">
      <alignment horizontal="right" vertical="center"/>
    </xf>
    <xf numFmtId="0" fontId="11" fillId="2" borderId="5" xfId="0" applyFont="1" applyFill="1" applyBorder="1" applyAlignment="1">
      <alignment horizontal="left" vertical="center" shrinkToFit="1" readingOrder="1"/>
    </xf>
    <xf numFmtId="43" fontId="11" fillId="0" borderId="6" xfId="2" applyFont="1" applyBorder="1" applyAlignment="1">
      <alignment horizontal="right" vertical="center"/>
    </xf>
    <xf numFmtId="0" fontId="11" fillId="2" borderId="5" xfId="0" applyFont="1" applyFill="1" applyBorder="1" applyAlignment="1">
      <alignment horizontal="left" vertical="center" wrapText="1" readingOrder="1"/>
    </xf>
    <xf numFmtId="177" fontId="11" fillId="0" borderId="6" xfId="2" applyNumberFormat="1" applyFont="1" applyBorder="1" applyAlignment="1">
      <alignment horizontal="right" vertical="center"/>
    </xf>
    <xf numFmtId="177" fontId="11" fillId="2" borderId="6" xfId="2" applyNumberFormat="1" applyFont="1" applyFill="1" applyBorder="1" applyAlignment="1">
      <alignment horizontal="right" vertical="center" wrapText="1" readingOrder="1"/>
    </xf>
    <xf numFmtId="0" fontId="2" fillId="0" borderId="5" xfId="0" applyFont="1" applyBorder="1" applyAlignment="1"/>
    <xf numFmtId="0" fontId="4" fillId="2" borderId="4" xfId="0" applyFont="1" applyFill="1" applyBorder="1" applyAlignment="1">
      <alignment horizontal="left" vertical="center" wrapText="1" readingOrder="1"/>
    </xf>
    <xf numFmtId="177" fontId="4" fillId="0" borderId="5" xfId="2" applyNumberFormat="1" applyFont="1" applyBorder="1" applyAlignment="1">
      <alignment horizontal="right" vertical="center"/>
    </xf>
    <xf numFmtId="0" fontId="4" fillId="2" borderId="5" xfId="0" applyFont="1" applyFill="1" applyBorder="1" applyAlignment="1">
      <alignment horizontal="left" vertical="center" wrapText="1" readingOrder="1"/>
    </xf>
    <xf numFmtId="177" fontId="4" fillId="0" borderId="6" xfId="2" applyNumberFormat="1" applyFont="1" applyBorder="1" applyAlignment="1">
      <alignment horizontal="right" vertical="center"/>
    </xf>
    <xf numFmtId="0" fontId="2" fillId="0" borderId="4" xfId="0" applyFont="1" applyBorder="1" applyAlignment="1">
      <alignment horizontal="center"/>
    </xf>
    <xf numFmtId="0" fontId="11" fillId="2" borderId="5"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177" fontId="4" fillId="0" borderId="8" xfId="2" applyNumberFormat="1" applyFont="1" applyBorder="1" applyAlignment="1">
      <alignment horizontal="right" vertical="center"/>
    </xf>
    <xf numFmtId="0" fontId="4" fillId="2" borderId="8" xfId="0" applyFont="1" applyFill="1" applyBorder="1" applyAlignment="1">
      <alignment horizontal="center" vertical="center" wrapText="1" readingOrder="1"/>
    </xf>
    <xf numFmtId="177" fontId="4" fillId="0" borderId="9" xfId="2" applyNumberFormat="1" applyFont="1" applyBorder="1" applyAlignment="1">
      <alignment horizontal="right" vertical="center"/>
    </xf>
    <xf numFmtId="0" fontId="2" fillId="0" borderId="0" xfId="0" applyFont="1" applyFill="1" applyAlignment="1">
      <alignment horizontal="center"/>
    </xf>
    <xf numFmtId="0" fontId="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right" vertical="center"/>
    </xf>
    <xf numFmtId="0" fontId="4" fillId="0" borderId="6" xfId="0" applyFont="1" applyBorder="1" applyAlignment="1">
      <alignment horizontal="center" vertical="center" wrapText="1"/>
    </xf>
    <xf numFmtId="3" fontId="11" fillId="0" borderId="4" xfId="0" applyNumberFormat="1" applyFont="1" applyFill="1" applyBorder="1" applyAlignment="1" applyProtection="1">
      <alignment horizontal="left" vertical="center" shrinkToFit="1"/>
    </xf>
    <xf numFmtId="177" fontId="11" fillId="0" borderId="5" xfId="0" applyNumberFormat="1" applyFont="1" applyBorder="1" applyAlignment="1">
      <alignment horizontal="right"/>
    </xf>
    <xf numFmtId="3" fontId="11" fillId="0" borderId="5" xfId="0" applyNumberFormat="1" applyFont="1" applyFill="1" applyBorder="1" applyAlignment="1" applyProtection="1">
      <alignment horizontal="left" vertical="center" shrinkToFit="1"/>
    </xf>
    <xf numFmtId="177" fontId="11" fillId="0" borderId="5" xfId="0" applyNumberFormat="1" applyFont="1" applyFill="1" applyBorder="1" applyAlignment="1">
      <alignment horizontal="right"/>
    </xf>
    <xf numFmtId="177" fontId="11" fillId="0" borderId="5" xfId="0" applyNumberFormat="1" applyFont="1" applyFill="1" applyBorder="1" applyAlignment="1">
      <alignment horizontal="right" vertical="center"/>
    </xf>
    <xf numFmtId="0" fontId="11" fillId="0" borderId="6" xfId="0" applyFont="1" applyFill="1" applyBorder="1" applyAlignment="1">
      <alignment horizontal="right" vertical="center"/>
    </xf>
    <xf numFmtId="3" fontId="11" fillId="0" borderId="4" xfId="0" applyNumberFormat="1" applyFont="1" applyFill="1" applyBorder="1" applyAlignment="1" applyProtection="1">
      <alignment vertical="center"/>
    </xf>
    <xf numFmtId="177" fontId="11" fillId="0" borderId="6" xfId="0" applyNumberFormat="1" applyFont="1" applyBorder="1" applyAlignment="1">
      <alignment horizontal="right" vertical="center"/>
    </xf>
    <xf numFmtId="0" fontId="4" fillId="0" borderId="4" xfId="0" applyFont="1" applyBorder="1" applyAlignment="1">
      <alignment horizontal="left" vertical="center"/>
    </xf>
    <xf numFmtId="177" fontId="4" fillId="0" borderId="5" xfId="0" applyNumberFormat="1" applyFont="1" applyBorder="1" applyAlignment="1">
      <alignment horizontal="right" vertical="center"/>
    </xf>
    <xf numFmtId="0" fontId="4" fillId="0" borderId="5" xfId="0" applyFont="1" applyBorder="1" applyAlignment="1" applyProtection="1">
      <alignment horizontal="left" vertical="center"/>
      <protection locked="0"/>
    </xf>
    <xf numFmtId="0" fontId="4" fillId="0" borderId="4" xfId="0" applyFont="1" applyBorder="1" applyAlignment="1">
      <alignment vertical="center"/>
    </xf>
    <xf numFmtId="0" fontId="11" fillId="0" borderId="4" xfId="0" applyFont="1" applyFill="1" applyBorder="1" applyAlignment="1">
      <alignment vertical="center"/>
    </xf>
    <xf numFmtId="177" fontId="11" fillId="0" borderId="5" xfId="0" applyNumberFormat="1" applyFont="1" applyBorder="1" applyAlignment="1">
      <alignment horizontal="right" vertical="center"/>
    </xf>
    <xf numFmtId="0" fontId="11" fillId="0" borderId="5" xfId="0" applyFont="1" applyBorder="1" applyAlignment="1">
      <alignment vertical="center"/>
    </xf>
    <xf numFmtId="0" fontId="11" fillId="0" borderId="4" xfId="0" applyFont="1" applyBorder="1" applyAlignment="1">
      <alignment vertical="center"/>
    </xf>
    <xf numFmtId="0" fontId="11" fillId="0" borderId="5" xfId="0" applyFont="1" applyFill="1" applyBorder="1" applyAlignment="1">
      <alignment vertical="center"/>
    </xf>
    <xf numFmtId="1" fontId="11" fillId="0" borderId="4" xfId="0" applyNumberFormat="1" applyFont="1" applyFill="1" applyBorder="1" applyAlignment="1" applyProtection="1">
      <alignment vertical="center"/>
      <protection locked="0"/>
    </xf>
    <xf numFmtId="1" fontId="11" fillId="0" borderId="5" xfId="0" applyNumberFormat="1" applyFont="1" applyFill="1" applyBorder="1" applyAlignment="1" applyProtection="1">
      <alignment vertical="center"/>
      <protection locked="0"/>
    </xf>
    <xf numFmtId="0" fontId="11" fillId="0" borderId="5" xfId="0" applyFont="1" applyBorder="1" applyAlignment="1" applyProtection="1">
      <alignment horizontal="left" vertical="center"/>
      <protection locked="0"/>
    </xf>
    <xf numFmtId="0" fontId="4" fillId="0" borderId="7" xfId="0" applyFont="1" applyBorder="1" applyAlignment="1">
      <alignment horizontal="center" vertical="center"/>
    </xf>
    <xf numFmtId="177" fontId="4" fillId="0" borderId="8" xfId="0" applyNumberFormat="1" applyFont="1" applyBorder="1" applyAlignment="1">
      <alignment horizontal="right" vertical="center"/>
    </xf>
    <xf numFmtId="0" fontId="4" fillId="0" borderId="8" xfId="0" applyFont="1" applyBorder="1" applyAlignment="1" applyProtection="1">
      <alignment horizontal="center" vertical="center"/>
      <protection locked="0"/>
    </xf>
    <xf numFmtId="177" fontId="4" fillId="0" borderId="9" xfId="0" applyNumberFormat="1" applyFont="1" applyBorder="1" applyAlignment="1">
      <alignment horizontal="right" vertical="center"/>
    </xf>
    <xf numFmtId="0" fontId="0" fillId="0" borderId="0" xfId="0" applyAlignment="1">
      <alignment horizontal="right" vertical="center"/>
    </xf>
    <xf numFmtId="0" fontId="2" fillId="0" borderId="0" xfId="0" applyFont="1" applyFill="1" applyAlignment="1"/>
    <xf numFmtId="177" fontId="4" fillId="0" borderId="6" xfId="0" applyNumberFormat="1" applyFont="1" applyBorder="1" applyAlignment="1">
      <alignment horizontal="right" vertical="center"/>
    </xf>
    <xf numFmtId="1" fontId="11" fillId="0" borderId="4" xfId="0" applyNumberFormat="1" applyFont="1" applyFill="1" applyBorder="1" applyAlignment="1" applyProtection="1">
      <alignment horizontal="left" vertical="center"/>
    </xf>
    <xf numFmtId="0" fontId="4" fillId="0" borderId="5" xfId="0" applyNumberFormat="1" applyFont="1" applyFill="1" applyBorder="1" applyAlignment="1" applyProtection="1">
      <alignment vertical="center" shrinkToFit="1"/>
    </xf>
    <xf numFmtId="0" fontId="11" fillId="0" borderId="5" xfId="0" applyNumberFormat="1" applyFont="1" applyFill="1" applyBorder="1" applyAlignment="1" applyProtection="1">
      <alignment vertical="center" shrinkToFit="1"/>
    </xf>
    <xf numFmtId="3" fontId="11" fillId="0" borderId="6" xfId="0" applyNumberFormat="1" applyFont="1" applyFill="1" applyBorder="1" applyAlignment="1" applyProtection="1">
      <alignment horizontal="right" vertical="center"/>
    </xf>
    <xf numFmtId="0" fontId="11" fillId="0" borderId="5" xfId="0" applyNumberFormat="1" applyFont="1" applyFill="1" applyBorder="1" applyAlignment="1" applyProtection="1">
      <alignment horizontal="left" vertical="center" shrinkToFit="1"/>
    </xf>
    <xf numFmtId="0" fontId="11" fillId="0" borderId="4"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left" vertical="center" shrinkToFit="1"/>
    </xf>
    <xf numFmtId="0" fontId="11" fillId="0" borderId="7"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xf>
    <xf numFmtId="0" fontId="0" fillId="0" borderId="0" xfId="0" applyFont="1">
      <alignment vertical="center"/>
    </xf>
    <xf numFmtId="0" fontId="1" fillId="0" borderId="0" xfId="0" applyNumberFormat="1" applyFont="1" applyFill="1" applyAlignment="1" applyProtection="1">
      <alignment vertical="center"/>
    </xf>
    <xf numFmtId="0" fontId="4" fillId="0" borderId="3"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left" vertical="center"/>
    </xf>
    <xf numFmtId="0" fontId="11" fillId="0" borderId="5" xfId="0" applyNumberFormat="1" applyFont="1" applyFill="1" applyBorder="1" applyAlignment="1" applyProtection="1">
      <alignment vertical="center"/>
    </xf>
    <xf numFmtId="0" fontId="11" fillId="0" borderId="8" xfId="0" applyNumberFormat="1" applyFont="1" applyFill="1" applyBorder="1" applyAlignment="1" applyProtection="1">
      <alignment vertical="center"/>
    </xf>
    <xf numFmtId="3" fontId="11" fillId="0" borderId="9" xfId="0" applyNumberFormat="1" applyFont="1" applyFill="1" applyBorder="1" applyAlignment="1" applyProtection="1">
      <alignment horizontal="right" vertical="center"/>
    </xf>
    <xf numFmtId="0" fontId="0" fillId="0" borderId="0" xfId="0" applyAlignment="1">
      <alignment vertical="center" wrapText="1" shrinkToFit="1"/>
    </xf>
    <xf numFmtId="0" fontId="0" fillId="0" borderId="0" xfId="0" applyAlignment="1">
      <alignment vertical="center" shrinkToFit="1"/>
    </xf>
    <xf numFmtId="49" fontId="12" fillId="0" borderId="0" xfId="0" applyNumberFormat="1" applyFont="1" applyFill="1" applyAlignment="1">
      <alignment shrinkToFit="1"/>
    </xf>
    <xf numFmtId="2" fontId="12" fillId="0" borderId="0" xfId="0" applyNumberFormat="1" applyFont="1" applyFill="1" applyAlignment="1">
      <alignment shrinkToFit="1"/>
    </xf>
    <xf numFmtId="0" fontId="13" fillId="3" borderId="1" xfId="0" applyFont="1" applyFill="1" applyBorder="1" applyAlignment="1" applyProtection="1">
      <alignment horizontal="center" vertical="center" wrapText="1" shrinkToFit="1"/>
      <protection locked="0"/>
    </xf>
    <xf numFmtId="0" fontId="13" fillId="3" borderId="2" xfId="0" applyFont="1" applyFill="1" applyBorder="1" applyAlignment="1" applyProtection="1">
      <alignment horizontal="center" vertical="center" wrapText="1" shrinkToFit="1"/>
      <protection locked="0"/>
    </xf>
    <xf numFmtId="178" fontId="13" fillId="3" borderId="2" xfId="0" applyNumberFormat="1" applyFont="1" applyFill="1" applyBorder="1" applyAlignment="1" applyProtection="1">
      <alignment horizontal="center" vertical="center" wrapText="1" shrinkToFit="1"/>
      <protection locked="0"/>
    </xf>
    <xf numFmtId="49" fontId="12" fillId="0" borderId="4" xfId="16" applyNumberFormat="1" applyFont="1" applyBorder="1" applyAlignment="1">
      <alignment horizontal="left" vertical="center" shrinkToFit="1"/>
      <protection locked="0"/>
    </xf>
    <xf numFmtId="49" fontId="12" fillId="0" borderId="5" xfId="16" applyNumberFormat="1" applyFont="1" applyBorder="1" applyAlignment="1">
      <alignment horizontal="left" vertical="center" shrinkToFit="1"/>
      <protection locked="0"/>
    </xf>
    <xf numFmtId="49" fontId="12" fillId="0" borderId="7" xfId="16" applyNumberFormat="1" applyFont="1" applyBorder="1" applyAlignment="1">
      <alignment horizontal="left" vertical="center" shrinkToFit="1"/>
      <protection locked="0"/>
    </xf>
    <xf numFmtId="49" fontId="12" fillId="0" borderId="8" xfId="16" applyNumberFormat="1" applyFont="1" applyBorder="1" applyAlignment="1">
      <alignment horizontal="left" vertical="center" shrinkToFit="1"/>
      <protection locked="0"/>
    </xf>
    <xf numFmtId="0" fontId="16" fillId="0" borderId="0" xfId="0" applyFont="1" applyAlignment="1" applyProtection="1"/>
    <xf numFmtId="0" fontId="3" fillId="0" borderId="0" xfId="0" applyFont="1" applyAlignment="1" applyProtection="1">
      <alignment horizontal="right"/>
    </xf>
    <xf numFmtId="0" fontId="8" fillId="0" borderId="4" xfId="0" applyFont="1" applyBorder="1" applyAlignment="1">
      <alignment horizontal="center" vertical="center"/>
    </xf>
    <xf numFmtId="0" fontId="8" fillId="0" borderId="5" xfId="0" applyFont="1" applyBorder="1" applyAlignment="1">
      <alignment horizontal="center" vertical="center"/>
    </xf>
    <xf numFmtId="41" fontId="8" fillId="0" borderId="5" xfId="0" applyNumberFormat="1" applyFont="1" applyBorder="1" applyAlignment="1">
      <alignment horizontal="right" vertical="center"/>
    </xf>
    <xf numFmtId="41" fontId="8" fillId="0" borderId="6" xfId="0" applyNumberFormat="1" applyFont="1" applyBorder="1" applyAlignment="1">
      <alignment horizontal="right" vertical="center"/>
    </xf>
    <xf numFmtId="0" fontId="8" fillId="0" borderId="4" xfId="0" applyFont="1" applyBorder="1" applyAlignment="1">
      <alignment horizontal="left" vertical="center"/>
    </xf>
    <xf numFmtId="41" fontId="8" fillId="0" borderId="5" xfId="0" applyNumberFormat="1" applyFont="1" applyBorder="1">
      <alignment vertical="center"/>
    </xf>
    <xf numFmtId="41" fontId="8" fillId="0" borderId="6" xfId="0" applyNumberFormat="1" applyFont="1" applyBorder="1">
      <alignment vertical="center"/>
    </xf>
    <xf numFmtId="0" fontId="0" fillId="0" borderId="4" xfId="0" applyFont="1" applyBorder="1" applyAlignment="1">
      <alignment horizontal="left" vertical="center"/>
    </xf>
    <xf numFmtId="0" fontId="11" fillId="3" borderId="5" xfId="0" applyFont="1" applyFill="1" applyBorder="1" applyAlignment="1" applyProtection="1">
      <alignment horizontal="left" vertical="center" wrapText="1"/>
      <protection locked="0"/>
    </xf>
    <xf numFmtId="4" fontId="11" fillId="3" borderId="5" xfId="0" applyNumberFormat="1" applyFont="1" applyFill="1" applyBorder="1" applyAlignment="1" applyProtection="1">
      <alignment horizontal="left" vertical="center"/>
      <protection locked="0"/>
    </xf>
    <xf numFmtId="41" fontId="0" fillId="0" borderId="5" xfId="0" applyNumberFormat="1" applyFont="1" applyBorder="1">
      <alignment vertical="center"/>
    </xf>
    <xf numFmtId="41" fontId="11" fillId="3" borderId="5" xfId="0" applyNumberFormat="1" applyFont="1" applyFill="1" applyBorder="1" applyAlignment="1" applyProtection="1">
      <alignment vertical="center"/>
      <protection locked="0"/>
    </xf>
    <xf numFmtId="41" fontId="0" fillId="0" borderId="6" xfId="0" applyNumberFormat="1" applyFont="1" applyBorder="1">
      <alignment vertical="center"/>
    </xf>
    <xf numFmtId="4" fontId="11" fillId="3" borderId="5" xfId="0" applyNumberFormat="1" applyFont="1" applyFill="1" applyBorder="1" applyAlignment="1" applyProtection="1">
      <alignment horizontal="left" vertical="center" shrinkToFit="1"/>
      <protection locked="0"/>
    </xf>
    <xf numFmtId="41" fontId="11" fillId="3" borderId="6" xfId="0" applyNumberFormat="1" applyFont="1" applyFill="1" applyBorder="1" applyAlignment="1" applyProtection="1">
      <alignment vertical="center"/>
      <protection locked="0"/>
    </xf>
    <xf numFmtId="41" fontId="4" fillId="3" borderId="5" xfId="0" applyNumberFormat="1" applyFont="1" applyFill="1" applyBorder="1" applyAlignment="1" applyProtection="1">
      <alignment vertical="center"/>
      <protection locked="0"/>
    </xf>
    <xf numFmtId="41" fontId="4" fillId="3" borderId="6" xfId="0" applyNumberFormat="1" applyFont="1" applyFill="1" applyBorder="1" applyAlignment="1" applyProtection="1">
      <alignment vertical="center"/>
      <protection locked="0"/>
    </xf>
    <xf numFmtId="0" fontId="0" fillId="0" borderId="5" xfId="0" applyFont="1" applyBorder="1" applyAlignment="1">
      <alignment horizontal="left" vertical="center"/>
    </xf>
    <xf numFmtId="0" fontId="0" fillId="0" borderId="7" xfId="0" applyFont="1" applyBorder="1" applyAlignment="1">
      <alignment horizontal="left" vertical="center"/>
    </xf>
    <xf numFmtId="0" fontId="11" fillId="3" borderId="8" xfId="0" applyFont="1" applyFill="1" applyBorder="1" applyAlignment="1" applyProtection="1">
      <alignment horizontal="left" vertical="center" wrapText="1"/>
      <protection locked="0"/>
    </xf>
    <xf numFmtId="4" fontId="11" fillId="3" borderId="8" xfId="0" applyNumberFormat="1" applyFont="1" applyFill="1" applyBorder="1" applyAlignment="1" applyProtection="1">
      <alignment horizontal="left" vertical="center"/>
      <protection locked="0"/>
    </xf>
    <xf numFmtId="41" fontId="0" fillId="0" borderId="8" xfId="0" applyNumberFormat="1" applyFont="1" applyBorder="1">
      <alignment vertical="center"/>
    </xf>
    <xf numFmtId="41" fontId="11" fillId="3" borderId="9" xfId="0" applyNumberFormat="1" applyFont="1" applyFill="1" applyBorder="1" applyAlignment="1" applyProtection="1">
      <alignment vertical="center"/>
      <protection locked="0"/>
    </xf>
    <xf numFmtId="176" fontId="3" fillId="0" borderId="0" xfId="0" applyNumberFormat="1" applyFont="1" applyFill="1" applyAlignment="1">
      <alignment horizontal="right" vertical="center" shrinkToFit="1"/>
    </xf>
    <xf numFmtId="176" fontId="13" fillId="0" borderId="5" xfId="0" applyNumberFormat="1" applyFont="1" applyBorder="1" applyAlignment="1" applyProtection="1">
      <alignment horizontal="center" vertical="center" wrapText="1"/>
      <protection locked="0"/>
    </xf>
    <xf numFmtId="176" fontId="13" fillId="0" borderId="6" xfId="0" applyNumberFormat="1" applyFont="1" applyBorder="1" applyAlignment="1" applyProtection="1">
      <alignment horizontal="center" vertical="center" wrapText="1"/>
      <protection locked="0"/>
    </xf>
    <xf numFmtId="49" fontId="12" fillId="0" borderId="4" xfId="15" applyNumberFormat="1" applyFont="1" applyBorder="1" applyAlignment="1">
      <alignment vertical="center"/>
      <protection locked="0"/>
    </xf>
    <xf numFmtId="49" fontId="12" fillId="0" borderId="7" xfId="15" applyNumberFormat="1" applyFont="1" applyBorder="1" applyAlignment="1">
      <alignment vertical="center"/>
      <protection locked="0"/>
    </xf>
    <xf numFmtId="0" fontId="4" fillId="0" borderId="15" xfId="0" applyFont="1" applyBorder="1" applyAlignment="1">
      <alignment horizontal="center" vertical="center"/>
    </xf>
    <xf numFmtId="0" fontId="4" fillId="0" borderId="4" xfId="0" applyNumberFormat="1" applyFont="1" applyFill="1" applyBorder="1" applyAlignment="1" applyProtection="1">
      <alignment horizontal="left" vertical="center"/>
    </xf>
    <xf numFmtId="41" fontId="4" fillId="0" borderId="5" xfId="1" applyFont="1" applyBorder="1" applyAlignment="1">
      <alignment vertical="center"/>
    </xf>
    <xf numFmtId="0" fontId="4" fillId="0" borderId="5" xfId="0" applyNumberFormat="1" applyFont="1" applyFill="1" applyBorder="1" applyAlignment="1" applyProtection="1">
      <alignment horizontal="left" vertical="center"/>
    </xf>
    <xf numFmtId="41" fontId="4" fillId="0" borderId="6" xfId="1" applyFont="1" applyBorder="1" applyAlignment="1">
      <alignment vertical="center"/>
    </xf>
    <xf numFmtId="3" fontId="11" fillId="0" borderId="5" xfId="0" applyNumberFormat="1" applyFont="1" applyFill="1" applyBorder="1" applyAlignment="1" applyProtection="1">
      <alignment horizontal="left" vertical="center"/>
    </xf>
    <xf numFmtId="41" fontId="11" fillId="0" borderId="6" xfId="1" applyFont="1" applyBorder="1" applyAlignment="1">
      <alignment vertical="center"/>
    </xf>
    <xf numFmtId="0" fontId="3" fillId="0" borderId="4" xfId="0" applyNumberFormat="1" applyFont="1" applyFill="1" applyBorder="1" applyAlignment="1" applyProtection="1">
      <alignment horizontal="left" vertical="center"/>
    </xf>
    <xf numFmtId="41" fontId="11" fillId="0" borderId="5" xfId="1" applyFont="1" applyBorder="1" applyAlignment="1">
      <alignment vertical="center"/>
    </xf>
    <xf numFmtId="0" fontId="11" fillId="0" borderId="4" xfId="0" applyNumberFormat="1" applyFont="1" applyFill="1" applyBorder="1" applyAlignment="1" applyProtection="1">
      <alignment horizontal="left" vertical="center" shrinkToFit="1"/>
    </xf>
    <xf numFmtId="41" fontId="11" fillId="0" borderId="5" xfId="1" applyFont="1" applyFill="1" applyBorder="1" applyAlignment="1">
      <alignment vertical="center"/>
    </xf>
    <xf numFmtId="41" fontId="4" fillId="0" borderId="5" xfId="1" applyFont="1" applyFill="1" applyBorder="1" applyAlignment="1">
      <alignment vertical="center"/>
    </xf>
    <xf numFmtId="3" fontId="4" fillId="0" borderId="5" xfId="0" applyNumberFormat="1" applyFont="1" applyFill="1" applyBorder="1" applyAlignment="1" applyProtection="1">
      <alignment horizontal="right" vertical="center"/>
    </xf>
    <xf numFmtId="3" fontId="4" fillId="0" borderId="6" xfId="0" applyNumberFormat="1" applyFont="1" applyFill="1" applyBorder="1" applyAlignment="1" applyProtection="1">
      <alignment horizontal="right" vertical="center"/>
    </xf>
    <xf numFmtId="0" fontId="4" fillId="0" borderId="7" xfId="0" applyNumberFormat="1" applyFont="1" applyFill="1" applyBorder="1" applyAlignment="1" applyProtection="1">
      <alignment horizontal="center" vertical="center"/>
    </xf>
    <xf numFmtId="41" fontId="4" fillId="0" borderId="8" xfId="1" applyFont="1" applyBorder="1" applyAlignment="1">
      <alignment vertical="center"/>
    </xf>
    <xf numFmtId="0" fontId="4" fillId="0" borderId="8" xfId="0" applyNumberFormat="1" applyFont="1" applyFill="1" applyBorder="1" applyAlignment="1" applyProtection="1">
      <alignment horizontal="center" vertical="center"/>
    </xf>
    <xf numFmtId="41" fontId="4" fillId="0" borderId="9" xfId="1" applyFont="1" applyBorder="1" applyAlignment="1">
      <alignment vertical="center"/>
    </xf>
    <xf numFmtId="0" fontId="2" fillId="0" borderId="0" xfId="0" applyFont="1" applyBorder="1" applyAlignment="1"/>
    <xf numFmtId="0" fontId="2" fillId="3" borderId="0" xfId="0" applyFont="1" applyFill="1" applyBorder="1" applyAlignment="1"/>
    <xf numFmtId="0" fontId="3" fillId="3" borderId="0" xfId="0" applyFont="1" applyFill="1" applyBorder="1" applyAlignment="1">
      <alignment horizontal="right" vertical="center"/>
    </xf>
    <xf numFmtId="0" fontId="4" fillId="3" borderId="3" xfId="0" applyFont="1" applyFill="1" applyBorder="1" applyAlignment="1">
      <alignment horizontal="center" vertical="center"/>
    </xf>
    <xf numFmtId="41" fontId="4" fillId="3" borderId="6" xfId="1" applyFont="1" applyFill="1" applyBorder="1" applyAlignment="1">
      <alignment horizontal="right" vertical="center"/>
    </xf>
    <xf numFmtId="41" fontId="11" fillId="3" borderId="6" xfId="1" applyFont="1" applyFill="1" applyBorder="1" applyAlignment="1">
      <alignment vertical="center"/>
    </xf>
    <xf numFmtId="0" fontId="11" fillId="0" borderId="7" xfId="0" applyFont="1" applyBorder="1" applyAlignment="1">
      <alignment vertical="center"/>
    </xf>
    <xf numFmtId="41" fontId="11" fillId="3" borderId="9" xfId="1" applyFont="1" applyFill="1" applyBorder="1" applyAlignment="1">
      <alignment vertical="center"/>
    </xf>
    <xf numFmtId="0" fontId="2" fillId="0" borderId="0" xfId="0" applyFont="1" applyBorder="1" applyAlignment="1">
      <alignment horizontal="right"/>
    </xf>
    <xf numFmtId="41" fontId="4" fillId="0" borderId="6" xfId="1" applyNumberFormat="1" applyFont="1" applyBorder="1">
      <alignment vertical="center"/>
    </xf>
    <xf numFmtId="41" fontId="4" fillId="0" borderId="6" xfId="1" applyNumberFormat="1" applyFont="1" applyBorder="1" applyAlignment="1">
      <alignment vertical="center"/>
    </xf>
    <xf numFmtId="0" fontId="17" fillId="0" borderId="4" xfId="0" applyFont="1" applyBorder="1" applyAlignment="1">
      <alignment horizontal="left" vertical="center"/>
    </xf>
    <xf numFmtId="41" fontId="11" fillId="0" borderId="6" xfId="1" applyNumberFormat="1" applyFont="1" applyBorder="1" applyAlignment="1">
      <alignment vertical="center"/>
    </xf>
    <xf numFmtId="0" fontId="17" fillId="0" borderId="4" xfId="0" applyFont="1" applyBorder="1" applyAlignment="1">
      <alignment vertical="center"/>
    </xf>
    <xf numFmtId="41" fontId="11" fillId="0" borderId="9" xfId="1" applyNumberFormat="1" applyFont="1" applyBorder="1" applyAlignment="1">
      <alignment vertical="center"/>
    </xf>
    <xf numFmtId="0" fontId="18" fillId="0" borderId="0" xfId="0" applyFont="1" applyAlignment="1"/>
    <xf numFmtId="0" fontId="2" fillId="0" borderId="0" xfId="0" applyFont="1" applyAlignment="1"/>
    <xf numFmtId="0" fontId="2" fillId="0" borderId="0" xfId="0" applyFont="1" applyFill="1" applyAlignment="1">
      <alignment horizontal="center" vertical="center"/>
    </xf>
    <xf numFmtId="0" fontId="18" fillId="0" borderId="0" xfId="0" applyFont="1" applyAlignment="1">
      <alignment vertical="center"/>
    </xf>
    <xf numFmtId="0" fontId="18" fillId="0" borderId="0" xfId="0" applyFont="1" applyFill="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0" xfId="0" applyBorder="1">
      <alignment vertical="center"/>
    </xf>
    <xf numFmtId="0" fontId="11" fillId="0" borderId="16" xfId="0" applyNumberFormat="1" applyFont="1" applyFill="1" applyBorder="1" applyAlignment="1" applyProtection="1">
      <alignment horizontal="left" vertical="center"/>
    </xf>
    <xf numFmtId="0" fontId="11" fillId="0" borderId="17" xfId="0" applyNumberFormat="1" applyFont="1" applyFill="1" applyBorder="1" applyAlignment="1" applyProtection="1">
      <alignment vertical="center"/>
    </xf>
    <xf numFmtId="3" fontId="11" fillId="0" borderId="18" xfId="0" applyNumberFormat="1" applyFont="1" applyFill="1" applyBorder="1" applyAlignment="1" applyProtection="1">
      <alignment horizontal="right" vertical="center"/>
    </xf>
    <xf numFmtId="0" fontId="25" fillId="0" borderId="4" xfId="0" applyFont="1" applyBorder="1" applyAlignment="1">
      <alignment vertical="center"/>
    </xf>
    <xf numFmtId="0" fontId="28" fillId="3" borderId="2" xfId="0" applyFont="1" applyFill="1" applyBorder="1" applyAlignment="1" applyProtection="1">
      <alignment horizontal="center" vertical="center" wrapText="1" shrinkToFit="1"/>
      <protection locked="0"/>
    </xf>
    <xf numFmtId="49" fontId="26" fillId="0" borderId="4" xfId="25" applyNumberFormat="1" applyFont="1" applyBorder="1" applyAlignment="1">
      <alignment horizontal="left" vertical="center" shrinkToFit="1"/>
      <protection locked="0"/>
    </xf>
    <xf numFmtId="49" fontId="26" fillId="0" borderId="5" xfId="25" applyNumberFormat="1" applyFont="1" applyBorder="1" applyAlignment="1">
      <alignment horizontal="left" vertical="center" shrinkToFit="1"/>
      <protection locked="0"/>
    </xf>
    <xf numFmtId="49" fontId="26" fillId="0" borderId="7" xfId="25" applyNumberFormat="1" applyFont="1" applyBorder="1" applyAlignment="1">
      <alignment horizontal="left" vertical="center" shrinkToFit="1"/>
      <protection locked="0"/>
    </xf>
    <xf numFmtId="49" fontId="26" fillId="0" borderId="8" xfId="25" applyNumberFormat="1" applyFont="1" applyBorder="1" applyAlignment="1">
      <alignment horizontal="left" vertical="center" shrinkToFit="1"/>
      <protection locked="0"/>
    </xf>
    <xf numFmtId="43" fontId="28" fillId="0" borderId="5" xfId="15" applyNumberFormat="1" applyFont="1" applyBorder="1" applyAlignment="1">
      <alignment vertical="center"/>
      <protection locked="0"/>
    </xf>
    <xf numFmtId="43" fontId="28" fillId="0" borderId="6" xfId="15" applyNumberFormat="1" applyFont="1" applyBorder="1" applyAlignment="1">
      <alignment vertical="center"/>
      <protection locked="0"/>
    </xf>
    <xf numFmtId="43" fontId="12" fillId="0" borderId="5" xfId="15" applyNumberFormat="1" applyFont="1" applyBorder="1" applyAlignment="1">
      <alignment vertical="center"/>
      <protection locked="0"/>
    </xf>
    <xf numFmtId="43" fontId="12" fillId="0" borderId="6" xfId="15" applyNumberFormat="1" applyFont="1" applyBorder="1" applyAlignment="1">
      <alignment vertical="center"/>
      <protection locked="0"/>
    </xf>
    <xf numFmtId="43" fontId="12" fillId="0" borderId="8" xfId="15" applyNumberFormat="1" applyFont="1" applyBorder="1" applyAlignment="1">
      <alignment vertical="center"/>
      <protection locked="0"/>
    </xf>
    <xf numFmtId="43" fontId="12" fillId="0" borderId="9" xfId="15" applyNumberFormat="1" applyFont="1" applyBorder="1" applyAlignment="1">
      <alignment vertical="center"/>
      <protection locked="0"/>
    </xf>
    <xf numFmtId="49" fontId="12" fillId="0" borderId="5" xfId="15" applyNumberFormat="1" applyFont="1" applyBorder="1" applyAlignment="1">
      <alignment vertical="center" shrinkToFit="1"/>
      <protection locked="0"/>
    </xf>
    <xf numFmtId="49" fontId="26" fillId="0" borderId="5" xfId="15" applyNumberFormat="1" applyFont="1" applyBorder="1" applyAlignment="1">
      <alignment vertical="center" shrinkToFit="1"/>
      <protection locked="0"/>
    </xf>
    <xf numFmtId="49" fontId="12" fillId="0" borderId="8" xfId="15" applyNumberFormat="1" applyFont="1" applyBorder="1" applyAlignment="1">
      <alignment vertical="center" shrinkToFit="1"/>
      <protection locked="0"/>
    </xf>
    <xf numFmtId="0" fontId="28" fillId="3" borderId="3" xfId="0" applyFont="1" applyFill="1" applyBorder="1" applyAlignment="1" applyProtection="1">
      <alignment horizontal="center" vertical="center" wrapText="1" shrinkToFit="1"/>
      <protection locked="0"/>
    </xf>
    <xf numFmtId="0" fontId="29" fillId="0" borderId="0" xfId="0" applyFont="1" applyAlignment="1">
      <alignment horizontal="right" vertical="center"/>
    </xf>
    <xf numFmtId="0" fontId="31" fillId="0" borderId="0" xfId="0" applyFont="1" applyAlignment="1">
      <alignment vertical="center"/>
    </xf>
    <xf numFmtId="0" fontId="11" fillId="0" borderId="4" xfId="0" applyNumberFormat="1" applyFont="1" applyFill="1" applyBorder="1" applyAlignment="1" applyProtection="1">
      <alignment vertical="center" shrinkToFit="1"/>
    </xf>
    <xf numFmtId="0" fontId="11" fillId="0" borderId="16" xfId="0" applyNumberFormat="1" applyFont="1" applyFill="1" applyBorder="1" applyAlignment="1" applyProtection="1">
      <alignment vertical="center" shrinkToFit="1"/>
    </xf>
    <xf numFmtId="43" fontId="12" fillId="0" borderId="5" xfId="16" applyNumberFormat="1" applyFont="1" applyBorder="1" applyAlignment="1">
      <alignment horizontal="right" vertical="center"/>
      <protection locked="0"/>
    </xf>
    <xf numFmtId="43" fontId="12" fillId="0" borderId="5" xfId="16" applyNumberFormat="1" applyFont="1" applyFill="1" applyBorder="1" applyAlignment="1">
      <alignment horizontal="right" vertical="center"/>
      <protection locked="0"/>
    </xf>
    <xf numFmtId="43" fontId="12" fillId="0" borderId="8" xfId="16" applyNumberFormat="1" applyFont="1" applyBorder="1" applyAlignment="1">
      <alignment horizontal="right" vertical="center"/>
      <protection locked="0"/>
    </xf>
    <xf numFmtId="3" fontId="11" fillId="0" borderId="20" xfId="0" applyNumberFormat="1" applyFont="1" applyFill="1" applyBorder="1" applyAlignment="1" applyProtection="1">
      <alignment horizontal="left" vertical="center" shrinkToFit="1"/>
    </xf>
    <xf numFmtId="41" fontId="13" fillId="3" borderId="5" xfId="0" applyNumberFormat="1" applyFont="1" applyFill="1" applyBorder="1" applyAlignment="1" applyProtection="1">
      <alignment horizontal="center" vertical="center" wrapText="1" shrinkToFit="1"/>
      <protection locked="0"/>
    </xf>
    <xf numFmtId="41" fontId="13" fillId="3" borderId="6" xfId="0" applyNumberFormat="1" applyFont="1" applyFill="1" applyBorder="1" applyAlignment="1" applyProtection="1">
      <alignment horizontal="center" vertical="center" wrapText="1" shrinkToFit="1"/>
      <protection locked="0"/>
    </xf>
    <xf numFmtId="41" fontId="26" fillId="0" borderId="5" xfId="25" applyNumberFormat="1" applyFont="1" applyBorder="1" applyAlignment="1">
      <alignment horizontal="right" vertical="center" shrinkToFit="1"/>
      <protection locked="0"/>
    </xf>
    <xf numFmtId="41" fontId="26" fillId="0" borderId="6" xfId="25" applyNumberFormat="1" applyFont="1" applyBorder="1" applyAlignment="1">
      <alignment horizontal="right" vertical="center" shrinkToFit="1"/>
      <protection locked="0"/>
    </xf>
    <xf numFmtId="41" fontId="26" fillId="0" borderId="8" xfId="25" applyNumberFormat="1" applyFont="1" applyBorder="1" applyAlignment="1">
      <alignment horizontal="right" vertical="center" shrinkToFit="1"/>
      <protection locked="0"/>
    </xf>
    <xf numFmtId="41" fontId="26" fillId="0" borderId="9" xfId="25" applyNumberFormat="1" applyFont="1" applyBorder="1" applyAlignment="1">
      <alignment horizontal="right" vertical="center" shrinkToFit="1"/>
      <protection locked="0"/>
    </xf>
    <xf numFmtId="43" fontId="12" fillId="0" borderId="6" xfId="16" applyNumberFormat="1" applyFont="1" applyBorder="1" applyAlignment="1">
      <alignment horizontal="right" vertical="center"/>
      <protection locked="0"/>
    </xf>
    <xf numFmtId="43" fontId="12" fillId="0" borderId="9" xfId="16" applyNumberFormat="1" applyFont="1" applyBorder="1" applyAlignment="1">
      <alignment horizontal="right" vertical="center"/>
      <protection locked="0"/>
    </xf>
    <xf numFmtId="43" fontId="12" fillId="0" borderId="5" xfId="0" applyNumberFormat="1" applyFont="1" applyBorder="1" applyAlignment="1" applyProtection="1">
      <alignment horizontal="right" vertical="center"/>
      <protection locked="0"/>
    </xf>
    <xf numFmtId="43" fontId="12" fillId="0" borderId="5" xfId="0" applyNumberFormat="1" applyFont="1" applyFill="1" applyBorder="1" applyAlignment="1" applyProtection="1">
      <alignment horizontal="right" vertical="center"/>
      <protection locked="0"/>
    </xf>
    <xf numFmtId="43" fontId="12" fillId="0" borderId="8" xfId="0" applyNumberFormat="1" applyFont="1" applyBorder="1" applyAlignment="1" applyProtection="1">
      <alignment horizontal="right" vertical="center"/>
      <protection locked="0"/>
    </xf>
    <xf numFmtId="49" fontId="26" fillId="0" borderId="5" xfId="16" applyNumberFormat="1" applyFont="1" applyBorder="1" applyAlignment="1">
      <alignment horizontal="left" vertical="center" shrinkToFit="1"/>
      <protection locked="0"/>
    </xf>
    <xf numFmtId="0" fontId="3" fillId="0" borderId="4" xfId="0" applyNumberFormat="1" applyFont="1" applyFill="1" applyBorder="1" applyAlignment="1" applyProtection="1">
      <alignment horizontal="left" vertical="center" shrinkToFit="1"/>
    </xf>
    <xf numFmtId="1" fontId="3" fillId="0" borderId="4" xfId="0" applyNumberFormat="1" applyFont="1" applyFill="1" applyBorder="1" applyAlignment="1" applyProtection="1">
      <alignment vertical="center" shrinkToFit="1"/>
      <protection locked="0"/>
    </xf>
    <xf numFmtId="0" fontId="3" fillId="0" borderId="4" xfId="0" applyNumberFormat="1" applyFont="1" applyFill="1" applyBorder="1" applyAlignment="1" applyProtection="1">
      <alignment vertical="center" shrinkToFit="1"/>
      <protection locked="0"/>
    </xf>
    <xf numFmtId="3" fontId="3" fillId="0" borderId="4" xfId="0" applyNumberFormat="1"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2" fillId="0" borderId="4" xfId="0" applyFont="1" applyFill="1" applyBorder="1" applyAlignment="1" applyProtection="1">
      <alignment vertical="center" shrinkToFit="1"/>
      <protection locked="0"/>
    </xf>
    <xf numFmtId="0" fontId="32"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7" xfId="0" applyFont="1" applyBorder="1" applyAlignment="1">
      <alignment horizontal="left" vertical="center"/>
    </xf>
    <xf numFmtId="0" fontId="19"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right" vertical="center"/>
    </xf>
    <xf numFmtId="49" fontId="28" fillId="0" borderId="12" xfId="15" applyNumberFormat="1" applyFont="1" applyBorder="1" applyAlignment="1">
      <alignment horizontal="center" vertical="center"/>
      <protection locked="0"/>
    </xf>
    <xf numFmtId="49" fontId="28" fillId="0" borderId="13" xfId="15" applyNumberFormat="1" applyFont="1" applyBorder="1" applyAlignment="1">
      <alignment horizontal="center" vertical="center"/>
      <protection locked="0"/>
    </xf>
    <xf numFmtId="0" fontId="1" fillId="0" borderId="0" xfId="0" applyNumberFormat="1" applyFont="1" applyFill="1" applyAlignment="1" applyProtection="1">
      <alignment horizontal="center" vertical="center" shrinkToFit="1"/>
    </xf>
    <xf numFmtId="0" fontId="12" fillId="0" borderId="0" xfId="0" applyFont="1" applyFill="1" applyAlignment="1">
      <alignment horizontal="center" vertical="center" shrinkToFit="1"/>
    </xf>
    <xf numFmtId="0" fontId="12" fillId="0" borderId="0" xfId="0" applyFont="1" applyFill="1" applyAlignment="1">
      <alignment horizontal="left" vertical="center" shrinkToFit="1"/>
    </xf>
    <xf numFmtId="176" fontId="13" fillId="0" borderId="2" xfId="0" applyNumberFormat="1" applyFont="1" applyBorder="1" applyAlignment="1" applyProtection="1">
      <alignment horizontal="center" vertical="center"/>
      <protection locked="0"/>
    </xf>
    <xf numFmtId="176" fontId="13" fillId="0" borderId="3"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176" fontId="13" fillId="0" borderId="5" xfId="0" applyNumberFormat="1" applyFont="1" applyBorder="1" applyAlignment="1" applyProtection="1">
      <alignment horizontal="center" vertical="center"/>
      <protection locked="0"/>
    </xf>
    <xf numFmtId="0" fontId="1" fillId="0" borderId="0" xfId="0" applyFont="1" applyAlignment="1" applyProtection="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left" vertical="center"/>
    </xf>
    <xf numFmtId="0" fontId="4" fillId="3" borderId="5" xfId="0" applyFont="1" applyFill="1" applyBorder="1" applyAlignment="1" applyProtection="1">
      <alignment horizontal="left" vertical="center" wrapText="1"/>
      <protection locked="0"/>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49" fontId="26" fillId="0" borderId="12" xfId="16" applyNumberFormat="1" applyFont="1" applyBorder="1" applyAlignment="1">
      <alignment horizontal="center" vertical="center" shrinkToFit="1"/>
      <protection locked="0"/>
    </xf>
    <xf numFmtId="49" fontId="12" fillId="0" borderId="14" xfId="16" applyNumberFormat="1" applyFont="1" applyBorder="1" applyAlignment="1">
      <alignment horizontal="center" vertical="center" shrinkToFit="1"/>
      <protection locked="0"/>
    </xf>
    <xf numFmtId="49" fontId="12" fillId="0" borderId="13" xfId="16" applyNumberFormat="1" applyFont="1" applyBorder="1" applyAlignment="1">
      <alignment horizontal="center" vertical="center" shrinkToFit="1"/>
      <protection locked="0"/>
    </xf>
    <xf numFmtId="0" fontId="13" fillId="3" borderId="2" xfId="0" applyFont="1" applyFill="1" applyBorder="1" applyAlignment="1" applyProtection="1">
      <alignment horizontal="center" vertical="center" wrapText="1" shrinkToFit="1"/>
      <protection locked="0"/>
    </xf>
    <xf numFmtId="0" fontId="8" fillId="0" borderId="2" xfId="0" applyFont="1" applyBorder="1" applyAlignment="1">
      <alignment vertical="center" wrapText="1" shrinkToFit="1"/>
    </xf>
    <xf numFmtId="0" fontId="8" fillId="0" borderId="3" xfId="0" applyFont="1" applyBorder="1" applyAlignment="1">
      <alignment vertical="center" wrapText="1" shrinkToFit="1"/>
    </xf>
    <xf numFmtId="0" fontId="13" fillId="3" borderId="1" xfId="0" applyFont="1" applyFill="1" applyBorder="1" applyAlignment="1" applyProtection="1">
      <alignment horizontal="center" vertical="center" wrapText="1" shrinkToFit="1"/>
      <protection locked="0"/>
    </xf>
    <xf numFmtId="0" fontId="8" fillId="0" borderId="4" xfId="0" applyFont="1" applyBorder="1" applyAlignment="1">
      <alignment vertical="center" wrapText="1" shrinkToFit="1"/>
    </xf>
    <xf numFmtId="0" fontId="8" fillId="0" borderId="5" xfId="0" applyFont="1" applyBorder="1" applyAlignment="1">
      <alignment vertical="center" wrapText="1" shrinkToFit="1"/>
    </xf>
    <xf numFmtId="0" fontId="13" fillId="3" borderId="5" xfId="0" applyFont="1" applyFill="1" applyBorder="1" applyAlignment="1" applyProtection="1">
      <alignment horizontal="center" vertical="center" wrapText="1" shrinkToFit="1"/>
      <protection locked="0"/>
    </xf>
    <xf numFmtId="0" fontId="14" fillId="3" borderId="6" xfId="0" applyFont="1" applyFill="1" applyBorder="1" applyAlignment="1" applyProtection="1">
      <alignment horizontal="center" vertical="center" wrapText="1" shrinkToFit="1"/>
      <protection locked="0"/>
    </xf>
    <xf numFmtId="0" fontId="15" fillId="0" borderId="6" xfId="0" applyFont="1" applyBorder="1" applyAlignment="1">
      <alignment vertical="center" wrapText="1" shrinkToFit="1"/>
    </xf>
    <xf numFmtId="2" fontId="3" fillId="0" borderId="19" xfId="0" applyNumberFormat="1" applyFont="1" applyFill="1" applyBorder="1" applyAlignment="1">
      <alignment horizontal="right" shrinkToFit="1"/>
    </xf>
    <xf numFmtId="0" fontId="3" fillId="0" borderId="0" xfId="0" applyNumberFormat="1" applyFont="1" applyFill="1" applyBorder="1" applyAlignment="1" applyProtection="1">
      <alignment horizontal="right" vertical="center"/>
    </xf>
    <xf numFmtId="0" fontId="4" fillId="0" borderId="10" xfId="0" applyFont="1" applyBorder="1" applyAlignment="1">
      <alignment horizontal="center" vertical="center"/>
    </xf>
    <xf numFmtId="0" fontId="0" fillId="0" borderId="11" xfId="0"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1" fillId="0" borderId="0" xfId="0" applyNumberFormat="1" applyFont="1" applyFill="1" applyAlignment="1" applyProtection="1">
      <alignment horizontal="right" vertical="center"/>
    </xf>
    <xf numFmtId="0" fontId="4" fillId="0" borderId="4"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28" fillId="3" borderId="4" xfId="0" applyFont="1" applyFill="1" applyBorder="1" applyAlignment="1" applyProtection="1">
      <alignment horizontal="center" vertical="center" wrapText="1" shrinkToFit="1"/>
      <protection locked="0"/>
    </xf>
    <xf numFmtId="0" fontId="30" fillId="0" borderId="0" xfId="0" applyNumberFormat="1" applyFont="1" applyFill="1" applyAlignment="1" applyProtection="1">
      <alignment horizontal="center" vertical="center"/>
    </xf>
    <xf numFmtId="0" fontId="3" fillId="2" borderId="0" xfId="0" applyFont="1" applyFill="1" applyBorder="1" applyAlignment="1">
      <alignment horizontal="right" vertical="center" wrapText="1" readingOrder="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Alignment="1">
      <alignment horizontal="center" vertical="center" wrapText="1"/>
    </xf>
    <xf numFmtId="0" fontId="3" fillId="0" borderId="0" xfId="0" applyFont="1" applyBorder="1" applyAlignment="1">
      <alignment horizontal="righ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26">
    <cellStyle name="Normal" xfId="13"/>
    <cellStyle name="百分比 2" xfId="4"/>
    <cellStyle name="百分比 2 2" xfId="6"/>
    <cellStyle name="百分比 2 3" xfId="7"/>
    <cellStyle name="百分比 2 4" xfId="8"/>
    <cellStyle name="百分比 2 5" xfId="5"/>
    <cellStyle name="百分比 3" xfId="14"/>
    <cellStyle name="常规" xfId="0" builtinId="0"/>
    <cellStyle name="常规 2" xfId="15"/>
    <cellStyle name="常规 2 2" xfId="11"/>
    <cellStyle name="常规 3" xfId="16"/>
    <cellStyle name="常规 3 2" xfId="9"/>
    <cellStyle name="常规 3 3" xfId="10"/>
    <cellStyle name="常规 3 4" xfId="12"/>
    <cellStyle name="常规 3 5" xfId="17"/>
    <cellStyle name="常规 3 6" xfId="18"/>
    <cellStyle name="常规 4" xfId="19"/>
    <cellStyle name="常规 4 2" xfId="20"/>
    <cellStyle name="常规 5" xfId="21"/>
    <cellStyle name="常规 6" xfId="3"/>
    <cellStyle name="常规 7" xfId="22"/>
    <cellStyle name="常规 8" xfId="25"/>
    <cellStyle name="千位分隔" xfId="2" builtinId="3"/>
    <cellStyle name="千位分隔 2 52" xfId="23"/>
    <cellStyle name="千位分隔 5" xfId="24"/>
    <cellStyle name="千位分隔[0]" xfId="1" builtin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xdr:col>
      <xdr:colOff>800100</xdr:colOff>
      <xdr:row>5</xdr:row>
      <xdr:rowOff>190500</xdr:rowOff>
    </xdr:from>
    <xdr:to>
      <xdr:col>2</xdr:col>
      <xdr:colOff>0</xdr:colOff>
      <xdr:row>5</xdr:row>
      <xdr:rowOff>190500</xdr:rowOff>
    </xdr:to>
    <xdr:sp macro="" textlink="">
      <xdr:nvSpPr>
        <xdr:cNvPr id="2" name="Text Box 1"/>
        <xdr:cNvSpPr txBox="1">
          <a:spLocks noChangeArrowheads="1"/>
        </xdr:cNvSpPr>
      </xdr:nvSpPr>
      <xdr:spPr>
        <a:xfrm>
          <a:off x="3272155" y="2400300"/>
          <a:ext cx="63500" cy="0"/>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8:I38"/>
  <sheetViews>
    <sheetView workbookViewId="0">
      <selection activeCell="J9" sqref="J9"/>
    </sheetView>
  </sheetViews>
  <sheetFormatPr defaultColWidth="9" defaultRowHeight="14.4"/>
  <cols>
    <col min="1" max="16384" width="9" style="189"/>
  </cols>
  <sheetData>
    <row r="8" spans="1:9" ht="56.25" customHeight="1">
      <c r="A8" s="240" t="s">
        <v>0</v>
      </c>
      <c r="B8" s="240"/>
      <c r="C8" s="240"/>
      <c r="D8" s="240"/>
      <c r="E8" s="240"/>
      <c r="F8" s="240"/>
      <c r="G8" s="240"/>
      <c r="H8" s="240"/>
      <c r="I8" s="240"/>
    </row>
    <row r="9" spans="1:9" ht="39">
      <c r="A9" s="240" t="s">
        <v>1</v>
      </c>
      <c r="B9" s="240"/>
      <c r="C9" s="240"/>
      <c r="D9" s="240"/>
      <c r="E9" s="240"/>
      <c r="F9" s="240"/>
      <c r="G9" s="240"/>
      <c r="H9" s="240"/>
      <c r="I9" s="240"/>
    </row>
    <row r="38" spans="1:9" ht="22.2">
      <c r="A38" s="241" t="s">
        <v>2</v>
      </c>
      <c r="B38" s="241"/>
      <c r="C38" s="241"/>
      <c r="D38" s="241"/>
      <c r="E38" s="241"/>
      <c r="F38" s="241"/>
      <c r="G38" s="241"/>
      <c r="H38" s="241"/>
      <c r="I38" s="241"/>
    </row>
  </sheetData>
  <mergeCells count="3">
    <mergeCell ref="A8:I8"/>
    <mergeCell ref="A9:I9"/>
    <mergeCell ref="A38:I38"/>
  </mergeCells>
  <phoneticPr fontId="24" type="noConversion"/>
  <pageMargins left="0.98402777777777795" right="0.78680555555555598" top="0.74791666666666701" bottom="0.74791666666666701" header="0.31388888888888899" footer="0.39305555555555599"/>
  <pageSetup paperSize="9" orientation="portrait" useFirstPageNumber="1" r:id="rId1"/>
</worksheet>
</file>

<file path=xl/worksheets/sheet10.xml><?xml version="1.0" encoding="utf-8"?>
<worksheet xmlns="http://schemas.openxmlformats.org/spreadsheetml/2006/main" xmlns:r="http://schemas.openxmlformats.org/officeDocument/2006/relationships">
  <dimension ref="A1:D22"/>
  <sheetViews>
    <sheetView workbookViewId="0">
      <selection activeCell="J9" sqref="J9"/>
    </sheetView>
  </sheetViews>
  <sheetFormatPr defaultColWidth="9" defaultRowHeight="14.4"/>
  <cols>
    <col min="1" max="1" width="23.44140625" customWidth="1"/>
    <col min="2" max="2" width="43.109375" customWidth="1"/>
    <col min="3" max="3" width="24.44140625" customWidth="1"/>
    <col min="4" max="4" width="20.109375" customWidth="1"/>
  </cols>
  <sheetData>
    <row r="1" spans="1:4" ht="43.2" customHeight="1">
      <c r="A1" s="243" t="s">
        <v>1390</v>
      </c>
      <c r="B1" s="243"/>
      <c r="C1" s="243"/>
      <c r="D1" s="103"/>
    </row>
    <row r="2" spans="1:4">
      <c r="A2" s="62"/>
      <c r="B2" s="63"/>
      <c r="C2" s="64" t="s">
        <v>40</v>
      </c>
    </row>
    <row r="3" spans="1:4" s="102" customFormat="1" ht="30" customHeight="1">
      <c r="A3" s="17" t="s">
        <v>1391</v>
      </c>
      <c r="B3" s="18" t="s">
        <v>116</v>
      </c>
      <c r="C3" s="104" t="s">
        <v>19</v>
      </c>
    </row>
    <row r="4" spans="1:4" s="102" customFormat="1" ht="30" customHeight="1">
      <c r="A4" s="286" t="s">
        <v>1392</v>
      </c>
      <c r="B4" s="287"/>
      <c r="C4" s="92">
        <f>SUM(C5:C22)</f>
        <v>99360</v>
      </c>
    </row>
    <row r="5" spans="1:4" s="102" customFormat="1" ht="30" customHeight="1">
      <c r="A5" s="98">
        <v>1030102</v>
      </c>
      <c r="B5" s="105" t="s">
        <v>1393</v>
      </c>
      <c r="C5" s="96"/>
    </row>
    <row r="6" spans="1:4" s="102" customFormat="1" ht="30" customHeight="1">
      <c r="A6" s="98">
        <v>1030112</v>
      </c>
      <c r="B6" s="105" t="s">
        <v>1394</v>
      </c>
      <c r="C6" s="96"/>
    </row>
    <row r="7" spans="1:4" s="102" customFormat="1" ht="30" customHeight="1">
      <c r="A7" s="98">
        <v>1030115</v>
      </c>
      <c r="B7" s="105" t="s">
        <v>1395</v>
      </c>
      <c r="C7" s="96"/>
    </row>
    <row r="8" spans="1:4" s="102" customFormat="1" ht="30" customHeight="1">
      <c r="A8" s="98">
        <v>1030121</v>
      </c>
      <c r="B8" s="105" t="s">
        <v>1504</v>
      </c>
      <c r="C8" s="96"/>
    </row>
    <row r="9" spans="1:4" s="102" customFormat="1" ht="30" customHeight="1">
      <c r="A9" s="98">
        <v>1030129</v>
      </c>
      <c r="B9" s="105" t="s">
        <v>1396</v>
      </c>
      <c r="C9" s="96"/>
    </row>
    <row r="10" spans="1:4" s="102" customFormat="1" ht="30" customHeight="1">
      <c r="A10" s="98">
        <v>1030146</v>
      </c>
      <c r="B10" s="106" t="s">
        <v>1397</v>
      </c>
      <c r="C10" s="96">
        <v>5000</v>
      </c>
    </row>
    <row r="11" spans="1:4" s="102" customFormat="1" ht="30" customHeight="1">
      <c r="A11" s="98">
        <v>1030147</v>
      </c>
      <c r="B11" s="106" t="s">
        <v>1398</v>
      </c>
      <c r="C11" s="96"/>
    </row>
    <row r="12" spans="1:4" s="102" customFormat="1" ht="30" customHeight="1">
      <c r="A12" s="98">
        <v>1030148</v>
      </c>
      <c r="B12" s="106" t="s">
        <v>1399</v>
      </c>
      <c r="C12" s="96">
        <v>94360</v>
      </c>
    </row>
    <row r="13" spans="1:4" s="102" customFormat="1" ht="30" customHeight="1">
      <c r="A13" s="98">
        <v>1030149</v>
      </c>
      <c r="B13" s="106" t="s">
        <v>1505</v>
      </c>
      <c r="C13" s="96"/>
    </row>
    <row r="14" spans="1:4" s="102" customFormat="1" ht="30" customHeight="1">
      <c r="A14" s="98">
        <v>1030150</v>
      </c>
      <c r="B14" s="106" t="s">
        <v>1400</v>
      </c>
      <c r="C14" s="96"/>
    </row>
    <row r="15" spans="1:4" s="102" customFormat="1" ht="30" customHeight="1">
      <c r="A15" s="98">
        <v>1030155</v>
      </c>
      <c r="B15" s="106" t="s">
        <v>1401</v>
      </c>
      <c r="C15" s="96"/>
    </row>
    <row r="16" spans="1:4" s="102" customFormat="1" ht="30" customHeight="1">
      <c r="A16" s="98">
        <v>1030156</v>
      </c>
      <c r="B16" s="106" t="s">
        <v>1402</v>
      </c>
      <c r="C16" s="96"/>
    </row>
    <row r="17" spans="1:3" s="102" customFormat="1" ht="30" customHeight="1">
      <c r="A17" s="98">
        <v>1030157</v>
      </c>
      <c r="B17" s="106" t="s">
        <v>1403</v>
      </c>
      <c r="C17" s="96"/>
    </row>
    <row r="18" spans="1:3" s="102" customFormat="1" ht="30" customHeight="1">
      <c r="A18" s="98">
        <v>1030158</v>
      </c>
      <c r="B18" s="106" t="s">
        <v>1404</v>
      </c>
      <c r="C18" s="96"/>
    </row>
    <row r="19" spans="1:3" s="102" customFormat="1" ht="30" customHeight="1">
      <c r="A19" s="98">
        <v>1030159</v>
      </c>
      <c r="B19" s="106" t="s">
        <v>1405</v>
      </c>
      <c r="C19" s="96"/>
    </row>
    <row r="20" spans="1:3" s="102" customFormat="1" ht="30" customHeight="1">
      <c r="A20" s="98">
        <v>1030178</v>
      </c>
      <c r="B20" s="106" t="s">
        <v>1406</v>
      </c>
      <c r="C20" s="96"/>
    </row>
    <row r="21" spans="1:3" s="102" customFormat="1" ht="30" customHeight="1">
      <c r="A21" s="191">
        <v>1030180</v>
      </c>
      <c r="B21" s="192" t="s">
        <v>1417</v>
      </c>
      <c r="C21" s="193"/>
    </row>
    <row r="22" spans="1:3" s="102" customFormat="1" ht="30" customHeight="1">
      <c r="A22" s="100">
        <v>1030199</v>
      </c>
      <c r="B22" s="107" t="s">
        <v>1407</v>
      </c>
      <c r="C22" s="108"/>
    </row>
  </sheetData>
  <mergeCells count="2">
    <mergeCell ref="A1:C1"/>
    <mergeCell ref="A4:B4"/>
  </mergeCells>
  <phoneticPr fontId="24" type="noConversion"/>
  <pageMargins left="0.78740157480314965" right="0.47244094488188981" top="0.74803149606299213" bottom="0.74803149606299213" header="0.31496062992125984" footer="0.31496062992125984"/>
  <pageSetup paperSize="9" firstPageNumber="36" orientation="portrait"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dimension ref="A1:C30"/>
  <sheetViews>
    <sheetView showZeros="0" workbookViewId="0">
      <selection activeCell="J9" sqref="J9"/>
    </sheetView>
  </sheetViews>
  <sheetFormatPr defaultColWidth="9" defaultRowHeight="14.4"/>
  <cols>
    <col min="1" max="1" width="12.88671875" customWidth="1"/>
    <col min="2" max="2" width="58.109375" customWidth="1"/>
    <col min="3" max="3" width="20" style="90" customWidth="1"/>
  </cols>
  <sheetData>
    <row r="1" spans="1:3" ht="30.75" customHeight="1">
      <c r="A1" s="243" t="s">
        <v>1488</v>
      </c>
      <c r="B1" s="243"/>
      <c r="C1" s="288"/>
    </row>
    <row r="2" spans="1:3">
      <c r="A2" s="91"/>
      <c r="B2" s="63"/>
      <c r="C2" s="64" t="s">
        <v>40</v>
      </c>
    </row>
    <row r="3" spans="1:3">
      <c r="A3" s="291" t="s">
        <v>115</v>
      </c>
      <c r="B3" s="293" t="s">
        <v>116</v>
      </c>
      <c r="C3" s="295" t="s">
        <v>19</v>
      </c>
    </row>
    <row r="4" spans="1:3">
      <c r="A4" s="292"/>
      <c r="B4" s="294"/>
      <c r="C4" s="296"/>
    </row>
    <row r="5" spans="1:3" ht="24.6" customHeight="1">
      <c r="A5" s="289" t="s">
        <v>1408</v>
      </c>
      <c r="B5" s="290"/>
      <c r="C5" s="92">
        <f>SUM(C6,C10,C14,C20,C25,C29,C30)</f>
        <v>60527</v>
      </c>
    </row>
    <row r="6" spans="1:3" ht="24.6" customHeight="1">
      <c r="A6" s="93">
        <v>207</v>
      </c>
      <c r="B6" s="94" t="s">
        <v>1409</v>
      </c>
      <c r="C6" s="92">
        <f>C7+C8+C9</f>
        <v>4</v>
      </c>
    </row>
    <row r="7" spans="1:3" ht="24.6" customHeight="1">
      <c r="A7" s="93">
        <v>20707</v>
      </c>
      <c r="B7" s="95" t="s">
        <v>1500</v>
      </c>
      <c r="C7" s="73">
        <v>4</v>
      </c>
    </row>
    <row r="8" spans="1:3" ht="24.6" customHeight="1">
      <c r="A8" s="93">
        <v>20709</v>
      </c>
      <c r="B8" s="95" t="s">
        <v>1499</v>
      </c>
      <c r="C8" s="73"/>
    </row>
    <row r="9" spans="1:3" ht="24.6" customHeight="1">
      <c r="A9" s="93">
        <v>20710</v>
      </c>
      <c r="B9" s="95" t="s">
        <v>1502</v>
      </c>
      <c r="C9" s="73"/>
    </row>
    <row r="10" spans="1:3" ht="24.6" customHeight="1">
      <c r="A10" s="93">
        <v>208</v>
      </c>
      <c r="B10" s="94" t="s">
        <v>397</v>
      </c>
      <c r="C10" s="92">
        <f>SUM(C11:C13)</f>
        <v>153</v>
      </c>
    </row>
    <row r="11" spans="1:3" ht="24.6" customHeight="1">
      <c r="A11" s="93">
        <v>20822</v>
      </c>
      <c r="B11" s="95" t="s">
        <v>1410</v>
      </c>
      <c r="C11" s="73">
        <v>122</v>
      </c>
    </row>
    <row r="12" spans="1:3" ht="24.6" customHeight="1">
      <c r="A12" s="93">
        <v>20823</v>
      </c>
      <c r="B12" s="95" t="s">
        <v>1411</v>
      </c>
      <c r="C12" s="73">
        <v>31</v>
      </c>
    </row>
    <row r="13" spans="1:3" ht="24.6" customHeight="1">
      <c r="A13" s="93">
        <v>20829</v>
      </c>
      <c r="B13" s="95" t="s">
        <v>1503</v>
      </c>
      <c r="C13" s="73"/>
    </row>
    <row r="14" spans="1:3" ht="24.6" customHeight="1">
      <c r="A14" s="93">
        <v>212</v>
      </c>
      <c r="B14" s="94" t="s">
        <v>578</v>
      </c>
      <c r="C14" s="92">
        <f>SUM(C15:C19)</f>
        <v>58090</v>
      </c>
    </row>
    <row r="15" spans="1:3" ht="24.6" customHeight="1">
      <c r="A15" s="93">
        <v>21208</v>
      </c>
      <c r="B15" s="95" t="s">
        <v>1489</v>
      </c>
      <c r="C15" s="37">
        <v>53090</v>
      </c>
    </row>
    <row r="16" spans="1:3" ht="24.6" customHeight="1">
      <c r="A16" s="93">
        <v>21210</v>
      </c>
      <c r="B16" s="95" t="s">
        <v>1490</v>
      </c>
      <c r="C16" s="37">
        <v>5000</v>
      </c>
    </row>
    <row r="17" spans="1:3" ht="24.6" customHeight="1">
      <c r="A17" s="93">
        <v>21211</v>
      </c>
      <c r="B17" s="95" t="s">
        <v>1491</v>
      </c>
      <c r="C17" s="96"/>
    </row>
    <row r="18" spans="1:3" ht="24.6" customHeight="1">
      <c r="A18" s="93">
        <v>21213</v>
      </c>
      <c r="B18" s="95" t="s">
        <v>1492</v>
      </c>
      <c r="C18" s="96"/>
    </row>
    <row r="19" spans="1:3" ht="24.6" customHeight="1">
      <c r="A19" s="93">
        <v>21214</v>
      </c>
      <c r="B19" s="95" t="s">
        <v>1493</v>
      </c>
      <c r="C19" s="96"/>
    </row>
    <row r="20" spans="1:3" ht="24.6" customHeight="1">
      <c r="A20" s="93">
        <v>213</v>
      </c>
      <c r="B20" s="94" t="s">
        <v>601</v>
      </c>
      <c r="C20" s="92">
        <f>SUM(C21:C24)</f>
        <v>0</v>
      </c>
    </row>
    <row r="21" spans="1:3" ht="24.6" customHeight="1">
      <c r="A21" s="93">
        <v>21366</v>
      </c>
      <c r="B21" s="95" t="s">
        <v>1494</v>
      </c>
      <c r="C21" s="96"/>
    </row>
    <row r="22" spans="1:3" ht="24.6" customHeight="1">
      <c r="A22" s="93">
        <v>21367</v>
      </c>
      <c r="B22" s="95" t="s">
        <v>1412</v>
      </c>
      <c r="C22" s="96"/>
    </row>
    <row r="23" spans="1:3" ht="24.6" customHeight="1">
      <c r="A23" s="93">
        <v>21369</v>
      </c>
      <c r="B23" s="95" t="s">
        <v>1495</v>
      </c>
      <c r="C23" s="96"/>
    </row>
    <row r="24" spans="1:3" ht="24.6" customHeight="1">
      <c r="A24" s="93">
        <v>21370</v>
      </c>
      <c r="B24" s="95" t="s">
        <v>1496</v>
      </c>
      <c r="C24" s="96"/>
    </row>
    <row r="25" spans="1:3" ht="24.6" customHeight="1">
      <c r="A25" s="93">
        <v>229</v>
      </c>
      <c r="B25" s="94" t="s">
        <v>744</v>
      </c>
      <c r="C25" s="92">
        <f>SUM(C26:C28)</f>
        <v>10</v>
      </c>
    </row>
    <row r="26" spans="1:3" ht="24.6" customHeight="1">
      <c r="A26" s="93">
        <v>22904</v>
      </c>
      <c r="B26" s="95" t="s">
        <v>1497</v>
      </c>
      <c r="C26" s="92"/>
    </row>
    <row r="27" spans="1:3" ht="24.6" customHeight="1">
      <c r="A27" s="93">
        <v>22908</v>
      </c>
      <c r="B27" s="95" t="s">
        <v>1413</v>
      </c>
      <c r="C27" s="73"/>
    </row>
    <row r="28" spans="1:3" ht="24.6" customHeight="1">
      <c r="A28" s="93">
        <v>22960</v>
      </c>
      <c r="B28" s="97" t="s">
        <v>1498</v>
      </c>
      <c r="C28" s="73">
        <v>10</v>
      </c>
    </row>
    <row r="29" spans="1:3" ht="24.6" customHeight="1">
      <c r="A29" s="98">
        <v>232</v>
      </c>
      <c r="B29" s="99" t="s">
        <v>748</v>
      </c>
      <c r="C29" s="92">
        <v>2100</v>
      </c>
    </row>
    <row r="30" spans="1:3" ht="24.6" customHeight="1">
      <c r="A30" s="100">
        <v>233</v>
      </c>
      <c r="B30" s="101" t="s">
        <v>756</v>
      </c>
      <c r="C30" s="89">
        <v>170</v>
      </c>
    </row>
  </sheetData>
  <mergeCells count="5">
    <mergeCell ref="A1:C1"/>
    <mergeCell ref="A5:B5"/>
    <mergeCell ref="A3:A4"/>
    <mergeCell ref="B3:B4"/>
    <mergeCell ref="C3:C4"/>
  </mergeCells>
  <phoneticPr fontId="24" type="noConversion"/>
  <pageMargins left="0.78740157480314965" right="0.47244094488188981" top="0.74803149606299213" bottom="0.74803149606299213" header="0.31496062992125984" footer="0.31496062992125984"/>
  <pageSetup paperSize="9" firstPageNumber="37" orientation="portrait"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dimension ref="A1:G66"/>
  <sheetViews>
    <sheetView showZeros="0" workbookViewId="0">
      <selection activeCell="J9" sqref="J9"/>
    </sheetView>
  </sheetViews>
  <sheetFormatPr defaultColWidth="9" defaultRowHeight="14.4"/>
  <cols>
    <col min="1" max="1" width="7.33203125" customWidth="1"/>
    <col min="2" max="2" width="20.88671875" customWidth="1"/>
    <col min="3" max="3" width="11.88671875" style="90" customWidth="1"/>
    <col min="4" max="4" width="25.109375" customWidth="1"/>
    <col min="7" max="7" width="7.88671875" customWidth="1"/>
  </cols>
  <sheetData>
    <row r="1" spans="1:7" ht="30.75" customHeight="1">
      <c r="A1" s="298" t="s">
        <v>1592</v>
      </c>
      <c r="B1" s="243"/>
      <c r="C1" s="243"/>
      <c r="D1" s="243"/>
      <c r="E1" s="243"/>
      <c r="F1" s="243"/>
      <c r="G1" s="243"/>
    </row>
    <row r="2" spans="1:7" ht="15" thickBot="1">
      <c r="A2" s="91"/>
      <c r="B2" s="63"/>
      <c r="C2" s="64"/>
      <c r="G2" s="210" t="s">
        <v>1591</v>
      </c>
    </row>
    <row r="3" spans="1:7" ht="38.4" customHeight="1">
      <c r="A3" s="113" t="s">
        <v>115</v>
      </c>
      <c r="B3" s="114" t="s">
        <v>808</v>
      </c>
      <c r="C3" s="114" t="s">
        <v>809</v>
      </c>
      <c r="D3" s="114" t="s">
        <v>810</v>
      </c>
      <c r="E3" s="115" t="s">
        <v>811</v>
      </c>
      <c r="F3" s="195" t="s">
        <v>1564</v>
      </c>
      <c r="G3" s="209" t="s">
        <v>1565</v>
      </c>
    </row>
    <row r="4" spans="1:7" ht="16.8" customHeight="1">
      <c r="A4" s="297" t="s">
        <v>1584</v>
      </c>
      <c r="B4" s="277"/>
      <c r="C4" s="277"/>
      <c r="D4" s="277"/>
      <c r="E4" s="218">
        <f>F4+G4</f>
        <v>60527</v>
      </c>
      <c r="F4" s="218">
        <v>60360</v>
      </c>
      <c r="G4" s="219">
        <v>167</v>
      </c>
    </row>
    <row r="5" spans="1:7" s="110" customFormat="1" ht="16.8" customHeight="1">
      <c r="A5" s="196" t="s">
        <v>367</v>
      </c>
      <c r="B5" s="197" t="s">
        <v>368</v>
      </c>
      <c r="C5" s="197" t="s">
        <v>123</v>
      </c>
      <c r="D5" s="197" t="s">
        <v>123</v>
      </c>
      <c r="E5" s="220">
        <f>F5+G5</f>
        <v>4</v>
      </c>
      <c r="F5" s="220">
        <v>0</v>
      </c>
      <c r="G5" s="221">
        <v>4</v>
      </c>
    </row>
    <row r="6" spans="1:7" s="110" customFormat="1" ht="16.8" customHeight="1">
      <c r="A6" s="196" t="s">
        <v>1507</v>
      </c>
      <c r="B6" s="197" t="s">
        <v>1508</v>
      </c>
      <c r="C6" s="197" t="s">
        <v>123</v>
      </c>
      <c r="D6" s="197" t="s">
        <v>123</v>
      </c>
      <c r="E6" s="220">
        <f t="shared" ref="E6:E66" si="0">F6+G6</f>
        <v>4</v>
      </c>
      <c r="F6" s="220">
        <v>0</v>
      </c>
      <c r="G6" s="221">
        <v>4</v>
      </c>
    </row>
    <row r="7" spans="1:7" s="110" customFormat="1" ht="16.8" customHeight="1">
      <c r="A7" s="196" t="s">
        <v>1509</v>
      </c>
      <c r="B7" s="197" t="s">
        <v>1510</v>
      </c>
      <c r="C7" s="197" t="s">
        <v>123</v>
      </c>
      <c r="D7" s="197" t="s">
        <v>123</v>
      </c>
      <c r="E7" s="220">
        <f t="shared" si="0"/>
        <v>4</v>
      </c>
      <c r="F7" s="220">
        <v>0</v>
      </c>
      <c r="G7" s="221">
        <v>4</v>
      </c>
    </row>
    <row r="8" spans="1:7" s="110" customFormat="1" ht="16.8" customHeight="1">
      <c r="A8" s="196" t="s">
        <v>123</v>
      </c>
      <c r="B8" s="197" t="s">
        <v>123</v>
      </c>
      <c r="C8" s="197" t="s">
        <v>1082</v>
      </c>
      <c r="D8" s="197" t="s">
        <v>1566</v>
      </c>
      <c r="E8" s="220">
        <f t="shared" si="0"/>
        <v>3</v>
      </c>
      <c r="F8" s="220">
        <v>0</v>
      </c>
      <c r="G8" s="221">
        <v>3</v>
      </c>
    </row>
    <row r="9" spans="1:7" s="110" customFormat="1" ht="16.8" customHeight="1">
      <c r="A9" s="196" t="s">
        <v>123</v>
      </c>
      <c r="B9" s="197" t="s">
        <v>123</v>
      </c>
      <c r="C9" s="197" t="s">
        <v>1082</v>
      </c>
      <c r="D9" s="197" t="s">
        <v>1567</v>
      </c>
      <c r="E9" s="220">
        <f t="shared" si="0"/>
        <v>1</v>
      </c>
      <c r="F9" s="220">
        <v>0</v>
      </c>
      <c r="G9" s="221">
        <v>1</v>
      </c>
    </row>
    <row r="10" spans="1:7" s="110" customFormat="1" ht="16.8" customHeight="1">
      <c r="A10" s="196" t="s">
        <v>396</v>
      </c>
      <c r="B10" s="197" t="s">
        <v>397</v>
      </c>
      <c r="C10" s="197" t="s">
        <v>123</v>
      </c>
      <c r="D10" s="197" t="s">
        <v>123</v>
      </c>
      <c r="E10" s="220">
        <f t="shared" si="0"/>
        <v>153</v>
      </c>
      <c r="F10" s="220">
        <v>0</v>
      </c>
      <c r="G10" s="221">
        <v>153</v>
      </c>
    </row>
    <row r="11" spans="1:7" s="110" customFormat="1" ht="16.8" customHeight="1">
      <c r="A11" s="196" t="s">
        <v>1511</v>
      </c>
      <c r="B11" s="197" t="s">
        <v>1512</v>
      </c>
      <c r="C11" s="197" t="s">
        <v>123</v>
      </c>
      <c r="D11" s="197" t="s">
        <v>123</v>
      </c>
      <c r="E11" s="220">
        <f t="shared" si="0"/>
        <v>122</v>
      </c>
      <c r="F11" s="220">
        <v>0</v>
      </c>
      <c r="G11" s="221">
        <v>122</v>
      </c>
    </row>
    <row r="12" spans="1:7" s="110" customFormat="1" ht="16.8" customHeight="1">
      <c r="A12" s="196" t="s">
        <v>1513</v>
      </c>
      <c r="B12" s="197" t="s">
        <v>1514</v>
      </c>
      <c r="C12" s="197" t="s">
        <v>123</v>
      </c>
      <c r="D12" s="197" t="s">
        <v>123</v>
      </c>
      <c r="E12" s="220">
        <f t="shared" si="0"/>
        <v>58</v>
      </c>
      <c r="F12" s="220">
        <v>0</v>
      </c>
      <c r="G12" s="221">
        <v>58</v>
      </c>
    </row>
    <row r="13" spans="1:7" s="110" customFormat="1" ht="16.8" customHeight="1">
      <c r="A13" s="196" t="s">
        <v>123</v>
      </c>
      <c r="B13" s="197" t="s">
        <v>123</v>
      </c>
      <c r="C13" s="197" t="s">
        <v>1327</v>
      </c>
      <c r="D13" s="197" t="s">
        <v>1568</v>
      </c>
      <c r="E13" s="220">
        <f t="shared" si="0"/>
        <v>58</v>
      </c>
      <c r="F13" s="220">
        <v>0</v>
      </c>
      <c r="G13" s="221">
        <v>58</v>
      </c>
    </row>
    <row r="14" spans="1:7" s="110" customFormat="1" ht="16.8" customHeight="1">
      <c r="A14" s="196" t="s">
        <v>1515</v>
      </c>
      <c r="B14" s="197" t="s">
        <v>1516</v>
      </c>
      <c r="C14" s="197" t="s">
        <v>123</v>
      </c>
      <c r="D14" s="197" t="s">
        <v>123</v>
      </c>
      <c r="E14" s="220">
        <f t="shared" si="0"/>
        <v>64</v>
      </c>
      <c r="F14" s="220">
        <v>0</v>
      </c>
      <c r="G14" s="221">
        <v>64</v>
      </c>
    </row>
    <row r="15" spans="1:7" s="110" customFormat="1" ht="16.8" customHeight="1">
      <c r="A15" s="196" t="s">
        <v>123</v>
      </c>
      <c r="B15" s="197" t="s">
        <v>123</v>
      </c>
      <c r="C15" s="197" t="s">
        <v>1327</v>
      </c>
      <c r="D15" s="197" t="s">
        <v>1569</v>
      </c>
      <c r="E15" s="220">
        <f t="shared" si="0"/>
        <v>64</v>
      </c>
      <c r="F15" s="220">
        <v>0</v>
      </c>
      <c r="G15" s="221">
        <v>64</v>
      </c>
    </row>
    <row r="16" spans="1:7" s="110" customFormat="1" ht="16.8" customHeight="1">
      <c r="A16" s="196" t="s">
        <v>1517</v>
      </c>
      <c r="B16" s="197" t="s">
        <v>1518</v>
      </c>
      <c r="C16" s="197" t="s">
        <v>123</v>
      </c>
      <c r="D16" s="197" t="s">
        <v>123</v>
      </c>
      <c r="E16" s="220">
        <f t="shared" si="0"/>
        <v>31</v>
      </c>
      <c r="F16" s="220">
        <v>0</v>
      </c>
      <c r="G16" s="221">
        <v>31</v>
      </c>
    </row>
    <row r="17" spans="1:7" s="110" customFormat="1" ht="16.8" customHeight="1">
      <c r="A17" s="196" t="s">
        <v>1519</v>
      </c>
      <c r="B17" s="197" t="s">
        <v>1520</v>
      </c>
      <c r="C17" s="197" t="s">
        <v>123</v>
      </c>
      <c r="D17" s="197" t="s">
        <v>123</v>
      </c>
      <c r="E17" s="220">
        <f t="shared" si="0"/>
        <v>31</v>
      </c>
      <c r="F17" s="220">
        <v>0</v>
      </c>
      <c r="G17" s="221">
        <v>31</v>
      </c>
    </row>
    <row r="18" spans="1:7" s="110" customFormat="1" ht="16.8" customHeight="1">
      <c r="A18" s="196" t="s">
        <v>123</v>
      </c>
      <c r="B18" s="197" t="s">
        <v>123</v>
      </c>
      <c r="C18" s="197" t="s">
        <v>1327</v>
      </c>
      <c r="D18" s="197" t="s">
        <v>1570</v>
      </c>
      <c r="E18" s="220">
        <f t="shared" si="0"/>
        <v>31</v>
      </c>
      <c r="F18" s="220">
        <v>0</v>
      </c>
      <c r="G18" s="221">
        <v>31</v>
      </c>
    </row>
    <row r="19" spans="1:7" s="110" customFormat="1" ht="16.8" customHeight="1">
      <c r="A19" s="196" t="s">
        <v>577</v>
      </c>
      <c r="B19" s="197" t="s">
        <v>578</v>
      </c>
      <c r="C19" s="197" t="s">
        <v>123</v>
      </c>
      <c r="D19" s="197" t="s">
        <v>123</v>
      </c>
      <c r="E19" s="220">
        <f t="shared" si="0"/>
        <v>58090</v>
      </c>
      <c r="F19" s="220">
        <v>58090</v>
      </c>
      <c r="G19" s="221">
        <v>0</v>
      </c>
    </row>
    <row r="20" spans="1:7" s="110" customFormat="1" ht="16.8" customHeight="1">
      <c r="A20" s="196" t="s">
        <v>1521</v>
      </c>
      <c r="B20" s="197" t="s">
        <v>1522</v>
      </c>
      <c r="C20" s="197" t="s">
        <v>123</v>
      </c>
      <c r="D20" s="197" t="s">
        <v>123</v>
      </c>
      <c r="E20" s="220">
        <f t="shared" si="0"/>
        <v>53090</v>
      </c>
      <c r="F20" s="220">
        <v>53090</v>
      </c>
      <c r="G20" s="221">
        <v>0</v>
      </c>
    </row>
    <row r="21" spans="1:7" s="110" customFormat="1" ht="16.8" customHeight="1">
      <c r="A21" s="196" t="s">
        <v>1523</v>
      </c>
      <c r="B21" s="197" t="s">
        <v>1524</v>
      </c>
      <c r="C21" s="197" t="s">
        <v>123</v>
      </c>
      <c r="D21" s="197" t="s">
        <v>123</v>
      </c>
      <c r="E21" s="220">
        <f t="shared" si="0"/>
        <v>10000</v>
      </c>
      <c r="F21" s="220">
        <v>10000</v>
      </c>
      <c r="G21" s="221">
        <v>0</v>
      </c>
    </row>
    <row r="22" spans="1:7" s="110" customFormat="1" ht="16.8" customHeight="1">
      <c r="A22" s="196" t="s">
        <v>123</v>
      </c>
      <c r="B22" s="197" t="s">
        <v>123</v>
      </c>
      <c r="C22" s="197" t="s">
        <v>872</v>
      </c>
      <c r="D22" s="197" t="s">
        <v>1571</v>
      </c>
      <c r="E22" s="220">
        <f t="shared" si="0"/>
        <v>10000</v>
      </c>
      <c r="F22" s="220">
        <v>10000</v>
      </c>
      <c r="G22" s="221">
        <v>0</v>
      </c>
    </row>
    <row r="23" spans="1:7" s="110" customFormat="1" ht="16.8" customHeight="1">
      <c r="A23" s="196" t="s">
        <v>1525</v>
      </c>
      <c r="B23" s="197" t="s">
        <v>1526</v>
      </c>
      <c r="C23" s="197" t="s">
        <v>123</v>
      </c>
      <c r="D23" s="197" t="s">
        <v>123</v>
      </c>
      <c r="E23" s="220">
        <f t="shared" si="0"/>
        <v>6000</v>
      </c>
      <c r="F23" s="220">
        <v>6000</v>
      </c>
      <c r="G23" s="221">
        <v>0</v>
      </c>
    </row>
    <row r="24" spans="1:7" s="110" customFormat="1" ht="16.8" customHeight="1">
      <c r="A24" s="196" t="s">
        <v>123</v>
      </c>
      <c r="B24" s="197" t="s">
        <v>123</v>
      </c>
      <c r="C24" s="197" t="s">
        <v>872</v>
      </c>
      <c r="D24" s="197" t="s">
        <v>1526</v>
      </c>
      <c r="E24" s="220">
        <f t="shared" si="0"/>
        <v>6000</v>
      </c>
      <c r="F24" s="220">
        <v>6000</v>
      </c>
      <c r="G24" s="221">
        <v>0</v>
      </c>
    </row>
    <row r="25" spans="1:7" s="110" customFormat="1" ht="16.8" customHeight="1">
      <c r="A25" s="196" t="s">
        <v>1527</v>
      </c>
      <c r="B25" s="197" t="s">
        <v>1528</v>
      </c>
      <c r="C25" s="197" t="s">
        <v>123</v>
      </c>
      <c r="D25" s="197" t="s">
        <v>123</v>
      </c>
      <c r="E25" s="220">
        <f t="shared" si="0"/>
        <v>600</v>
      </c>
      <c r="F25" s="220">
        <v>600</v>
      </c>
      <c r="G25" s="221">
        <v>0</v>
      </c>
    </row>
    <row r="26" spans="1:7" s="110" customFormat="1" ht="16.8" customHeight="1">
      <c r="A26" s="196" t="s">
        <v>123</v>
      </c>
      <c r="B26" s="197" t="s">
        <v>123</v>
      </c>
      <c r="C26" s="197" t="s">
        <v>872</v>
      </c>
      <c r="D26" s="197" t="s">
        <v>1528</v>
      </c>
      <c r="E26" s="220">
        <f t="shared" si="0"/>
        <v>600</v>
      </c>
      <c r="F26" s="220">
        <v>600</v>
      </c>
      <c r="G26" s="221">
        <v>0</v>
      </c>
    </row>
    <row r="27" spans="1:7" s="110" customFormat="1" ht="16.8" customHeight="1">
      <c r="A27" s="196" t="s">
        <v>1529</v>
      </c>
      <c r="B27" s="197" t="s">
        <v>1530</v>
      </c>
      <c r="C27" s="197" t="s">
        <v>123</v>
      </c>
      <c r="D27" s="197" t="s">
        <v>123</v>
      </c>
      <c r="E27" s="220">
        <f t="shared" si="0"/>
        <v>6000</v>
      </c>
      <c r="F27" s="220">
        <v>6000</v>
      </c>
      <c r="G27" s="221">
        <v>0</v>
      </c>
    </row>
    <row r="28" spans="1:7" s="110" customFormat="1" ht="16.8" customHeight="1">
      <c r="A28" s="196" t="s">
        <v>123</v>
      </c>
      <c r="B28" s="197" t="s">
        <v>123</v>
      </c>
      <c r="C28" s="197" t="s">
        <v>872</v>
      </c>
      <c r="D28" s="197" t="s">
        <v>1530</v>
      </c>
      <c r="E28" s="220">
        <f t="shared" si="0"/>
        <v>6000</v>
      </c>
      <c r="F28" s="220">
        <v>6000</v>
      </c>
      <c r="G28" s="221">
        <v>0</v>
      </c>
    </row>
    <row r="29" spans="1:7" s="110" customFormat="1" ht="16.8" customHeight="1">
      <c r="A29" s="196" t="s">
        <v>1531</v>
      </c>
      <c r="B29" s="197" t="s">
        <v>1532</v>
      </c>
      <c r="C29" s="197" t="s">
        <v>123</v>
      </c>
      <c r="D29" s="197" t="s">
        <v>123</v>
      </c>
      <c r="E29" s="220">
        <f t="shared" si="0"/>
        <v>500</v>
      </c>
      <c r="F29" s="220">
        <v>500</v>
      </c>
      <c r="G29" s="221">
        <v>0</v>
      </c>
    </row>
    <row r="30" spans="1:7" s="110" customFormat="1" ht="16.8" customHeight="1">
      <c r="A30" s="196" t="s">
        <v>123</v>
      </c>
      <c r="B30" s="197" t="s">
        <v>123</v>
      </c>
      <c r="C30" s="197" t="s">
        <v>872</v>
      </c>
      <c r="D30" s="197" t="s">
        <v>1532</v>
      </c>
      <c r="E30" s="220">
        <f t="shared" si="0"/>
        <v>500</v>
      </c>
      <c r="F30" s="220">
        <v>500</v>
      </c>
      <c r="G30" s="221">
        <v>0</v>
      </c>
    </row>
    <row r="31" spans="1:7" s="110" customFormat="1" ht="16.8" customHeight="1">
      <c r="A31" s="196" t="s">
        <v>1533</v>
      </c>
      <c r="B31" s="197" t="s">
        <v>1534</v>
      </c>
      <c r="C31" s="197" t="s">
        <v>123</v>
      </c>
      <c r="D31" s="197" t="s">
        <v>123</v>
      </c>
      <c r="E31" s="220">
        <f t="shared" si="0"/>
        <v>30</v>
      </c>
      <c r="F31" s="220">
        <v>30</v>
      </c>
      <c r="G31" s="221">
        <v>0</v>
      </c>
    </row>
    <row r="32" spans="1:7" s="110" customFormat="1" ht="16.8" customHeight="1">
      <c r="A32" s="196" t="s">
        <v>123</v>
      </c>
      <c r="B32" s="197" t="s">
        <v>123</v>
      </c>
      <c r="C32" s="197" t="s">
        <v>872</v>
      </c>
      <c r="D32" s="197" t="s">
        <v>1534</v>
      </c>
      <c r="E32" s="220">
        <f t="shared" si="0"/>
        <v>30</v>
      </c>
      <c r="F32" s="220">
        <v>30</v>
      </c>
      <c r="G32" s="221">
        <v>0</v>
      </c>
    </row>
    <row r="33" spans="1:7" s="110" customFormat="1" ht="16.8" customHeight="1">
      <c r="A33" s="196" t="s">
        <v>1535</v>
      </c>
      <c r="B33" s="197" t="s">
        <v>1536</v>
      </c>
      <c r="C33" s="197" t="s">
        <v>123</v>
      </c>
      <c r="D33" s="197" t="s">
        <v>123</v>
      </c>
      <c r="E33" s="220">
        <f t="shared" si="0"/>
        <v>2700</v>
      </c>
      <c r="F33" s="220">
        <v>2700</v>
      </c>
      <c r="G33" s="221">
        <v>0</v>
      </c>
    </row>
    <row r="34" spans="1:7" s="110" customFormat="1" ht="16.8" customHeight="1">
      <c r="A34" s="196" t="s">
        <v>123</v>
      </c>
      <c r="B34" s="197" t="s">
        <v>123</v>
      </c>
      <c r="C34" s="197" t="s">
        <v>872</v>
      </c>
      <c r="D34" s="197" t="s">
        <v>1536</v>
      </c>
      <c r="E34" s="220">
        <f t="shared" si="0"/>
        <v>2700</v>
      </c>
      <c r="F34" s="220">
        <v>2700</v>
      </c>
      <c r="G34" s="221">
        <v>0</v>
      </c>
    </row>
    <row r="35" spans="1:7" s="110" customFormat="1" ht="16.8" customHeight="1">
      <c r="A35" s="196" t="s">
        <v>1537</v>
      </c>
      <c r="B35" s="197" t="s">
        <v>1538</v>
      </c>
      <c r="C35" s="197" t="s">
        <v>123</v>
      </c>
      <c r="D35" s="197" t="s">
        <v>123</v>
      </c>
      <c r="E35" s="220">
        <f t="shared" si="0"/>
        <v>70</v>
      </c>
      <c r="F35" s="220">
        <v>70</v>
      </c>
      <c r="G35" s="221">
        <v>0</v>
      </c>
    </row>
    <row r="36" spans="1:7" s="110" customFormat="1" ht="16.8" customHeight="1">
      <c r="A36" s="196" t="s">
        <v>123</v>
      </c>
      <c r="B36" s="197" t="s">
        <v>123</v>
      </c>
      <c r="C36" s="197" t="s">
        <v>872</v>
      </c>
      <c r="D36" s="197" t="s">
        <v>1538</v>
      </c>
      <c r="E36" s="220">
        <f t="shared" si="0"/>
        <v>70</v>
      </c>
      <c r="F36" s="220">
        <v>70</v>
      </c>
      <c r="G36" s="221">
        <v>0</v>
      </c>
    </row>
    <row r="37" spans="1:7" s="110" customFormat="1" ht="16.8" customHeight="1">
      <c r="A37" s="196" t="s">
        <v>1539</v>
      </c>
      <c r="B37" s="197" t="s">
        <v>1540</v>
      </c>
      <c r="C37" s="197" t="s">
        <v>123</v>
      </c>
      <c r="D37" s="197" t="s">
        <v>123</v>
      </c>
      <c r="E37" s="220">
        <f t="shared" si="0"/>
        <v>27190</v>
      </c>
      <c r="F37" s="220">
        <v>27190</v>
      </c>
      <c r="G37" s="221">
        <v>0</v>
      </c>
    </row>
    <row r="38" spans="1:7" s="110" customFormat="1" ht="16.8" customHeight="1">
      <c r="A38" s="196" t="s">
        <v>123</v>
      </c>
      <c r="B38" s="197" t="s">
        <v>123</v>
      </c>
      <c r="C38" s="197" t="s">
        <v>872</v>
      </c>
      <c r="D38" s="197" t="s">
        <v>1572</v>
      </c>
      <c r="E38" s="220">
        <f t="shared" si="0"/>
        <v>27190</v>
      </c>
      <c r="F38" s="220">
        <v>27190</v>
      </c>
      <c r="G38" s="221">
        <v>0</v>
      </c>
    </row>
    <row r="39" spans="1:7" s="110" customFormat="1" ht="16.8" customHeight="1">
      <c r="A39" s="196" t="s">
        <v>1541</v>
      </c>
      <c r="B39" s="197" t="s">
        <v>1542</v>
      </c>
      <c r="C39" s="197" t="s">
        <v>123</v>
      </c>
      <c r="D39" s="197" t="s">
        <v>123</v>
      </c>
      <c r="E39" s="220">
        <f t="shared" si="0"/>
        <v>5000</v>
      </c>
      <c r="F39" s="220">
        <v>5000</v>
      </c>
      <c r="G39" s="221">
        <v>0</v>
      </c>
    </row>
    <row r="40" spans="1:7" s="110" customFormat="1" ht="16.8" customHeight="1">
      <c r="A40" s="196" t="s">
        <v>1543</v>
      </c>
      <c r="B40" s="197" t="s">
        <v>1524</v>
      </c>
      <c r="C40" s="197" t="s">
        <v>123</v>
      </c>
      <c r="D40" s="197" t="s">
        <v>123</v>
      </c>
      <c r="E40" s="220">
        <f t="shared" si="0"/>
        <v>5000</v>
      </c>
      <c r="F40" s="220">
        <v>5000</v>
      </c>
      <c r="G40" s="221">
        <v>0</v>
      </c>
    </row>
    <row r="41" spans="1:7" s="110" customFormat="1" ht="16.8" customHeight="1">
      <c r="A41" s="196" t="s">
        <v>123</v>
      </c>
      <c r="B41" s="197" t="s">
        <v>123</v>
      </c>
      <c r="C41" s="197" t="s">
        <v>872</v>
      </c>
      <c r="D41" s="197" t="s">
        <v>1524</v>
      </c>
      <c r="E41" s="220">
        <f t="shared" si="0"/>
        <v>5000</v>
      </c>
      <c r="F41" s="220">
        <v>5000</v>
      </c>
      <c r="G41" s="221">
        <v>0</v>
      </c>
    </row>
    <row r="42" spans="1:7" s="110" customFormat="1" ht="16.8" customHeight="1">
      <c r="A42" s="196" t="s">
        <v>743</v>
      </c>
      <c r="B42" s="197" t="s">
        <v>744</v>
      </c>
      <c r="C42" s="197" t="s">
        <v>123</v>
      </c>
      <c r="D42" s="197" t="s">
        <v>123</v>
      </c>
      <c r="E42" s="220">
        <f t="shared" si="0"/>
        <v>10</v>
      </c>
      <c r="F42" s="220">
        <v>0</v>
      </c>
      <c r="G42" s="221">
        <v>10</v>
      </c>
    </row>
    <row r="43" spans="1:7" s="110" customFormat="1" ht="16.8" customHeight="1">
      <c r="A43" s="196" t="s">
        <v>1544</v>
      </c>
      <c r="B43" s="197" t="s">
        <v>1545</v>
      </c>
      <c r="C43" s="197" t="s">
        <v>123</v>
      </c>
      <c r="D43" s="197" t="s">
        <v>123</v>
      </c>
      <c r="E43" s="220">
        <f t="shared" si="0"/>
        <v>10</v>
      </c>
      <c r="F43" s="220">
        <v>0</v>
      </c>
      <c r="G43" s="221">
        <v>10</v>
      </c>
    </row>
    <row r="44" spans="1:7" s="110" customFormat="1" ht="16.8" customHeight="1">
      <c r="A44" s="196" t="s">
        <v>1546</v>
      </c>
      <c r="B44" s="197" t="s">
        <v>1547</v>
      </c>
      <c r="C44" s="197" t="s">
        <v>123</v>
      </c>
      <c r="D44" s="197" t="s">
        <v>123</v>
      </c>
      <c r="E44" s="220">
        <f t="shared" si="0"/>
        <v>10</v>
      </c>
      <c r="F44" s="220">
        <v>0</v>
      </c>
      <c r="G44" s="221">
        <v>10</v>
      </c>
    </row>
    <row r="45" spans="1:7" s="110" customFormat="1" ht="16.8" customHeight="1">
      <c r="A45" s="196" t="s">
        <v>123</v>
      </c>
      <c r="B45" s="197" t="s">
        <v>123</v>
      </c>
      <c r="C45" s="197" t="s">
        <v>1116</v>
      </c>
      <c r="D45" s="197" t="s">
        <v>1593</v>
      </c>
      <c r="E45" s="220">
        <f t="shared" si="0"/>
        <v>10</v>
      </c>
      <c r="F45" s="220">
        <v>0</v>
      </c>
      <c r="G45" s="221">
        <v>10</v>
      </c>
    </row>
    <row r="46" spans="1:7" s="110" customFormat="1" ht="16.8" customHeight="1">
      <c r="A46" s="196" t="s">
        <v>747</v>
      </c>
      <c r="B46" s="197" t="s">
        <v>748</v>
      </c>
      <c r="C46" s="197" t="s">
        <v>123</v>
      </c>
      <c r="D46" s="197" t="s">
        <v>123</v>
      </c>
      <c r="E46" s="220">
        <f t="shared" si="0"/>
        <v>2100</v>
      </c>
      <c r="F46" s="220">
        <v>2100</v>
      </c>
      <c r="G46" s="221">
        <v>0</v>
      </c>
    </row>
    <row r="47" spans="1:7" s="110" customFormat="1" ht="16.8" customHeight="1">
      <c r="A47" s="196" t="s">
        <v>1548</v>
      </c>
      <c r="B47" s="197" t="s">
        <v>1549</v>
      </c>
      <c r="C47" s="197" t="s">
        <v>123</v>
      </c>
      <c r="D47" s="197" t="s">
        <v>123</v>
      </c>
      <c r="E47" s="220">
        <f t="shared" si="0"/>
        <v>2100</v>
      </c>
      <c r="F47" s="220">
        <v>2100</v>
      </c>
      <c r="G47" s="221">
        <v>0</v>
      </c>
    </row>
    <row r="48" spans="1:7" s="110" customFormat="1" ht="16.8" customHeight="1">
      <c r="A48" s="196" t="s">
        <v>1550</v>
      </c>
      <c r="B48" s="197" t="s">
        <v>1551</v>
      </c>
      <c r="C48" s="197" t="s">
        <v>123</v>
      </c>
      <c r="D48" s="197" t="s">
        <v>123</v>
      </c>
      <c r="E48" s="220">
        <f t="shared" si="0"/>
        <v>500</v>
      </c>
      <c r="F48" s="220">
        <v>500</v>
      </c>
      <c r="G48" s="221">
        <v>0</v>
      </c>
    </row>
    <row r="49" spans="1:7" s="110" customFormat="1" ht="16.8" customHeight="1">
      <c r="A49" s="196" t="s">
        <v>123</v>
      </c>
      <c r="B49" s="197" t="s">
        <v>123</v>
      </c>
      <c r="C49" s="197" t="s">
        <v>1383</v>
      </c>
      <c r="D49" s="197" t="s">
        <v>1573</v>
      </c>
      <c r="E49" s="220">
        <f t="shared" si="0"/>
        <v>500</v>
      </c>
      <c r="F49" s="220">
        <v>500</v>
      </c>
      <c r="G49" s="221">
        <v>0</v>
      </c>
    </row>
    <row r="50" spans="1:7" s="110" customFormat="1" ht="16.8" customHeight="1">
      <c r="A50" s="196" t="s">
        <v>1552</v>
      </c>
      <c r="B50" s="197" t="s">
        <v>1553</v>
      </c>
      <c r="C50" s="197" t="s">
        <v>123</v>
      </c>
      <c r="D50" s="197" t="s">
        <v>123</v>
      </c>
      <c r="E50" s="220">
        <f t="shared" si="0"/>
        <v>210</v>
      </c>
      <c r="F50" s="220">
        <v>210</v>
      </c>
      <c r="G50" s="221">
        <v>0</v>
      </c>
    </row>
    <row r="51" spans="1:7" s="110" customFormat="1" ht="16.8" customHeight="1">
      <c r="A51" s="196" t="s">
        <v>123</v>
      </c>
      <c r="B51" s="197" t="s">
        <v>123</v>
      </c>
      <c r="C51" s="197" t="s">
        <v>1383</v>
      </c>
      <c r="D51" s="197" t="s">
        <v>1574</v>
      </c>
      <c r="E51" s="220">
        <f t="shared" si="0"/>
        <v>210</v>
      </c>
      <c r="F51" s="220">
        <v>210</v>
      </c>
      <c r="G51" s="221">
        <v>0</v>
      </c>
    </row>
    <row r="52" spans="1:7" s="110" customFormat="1" ht="16.8" customHeight="1">
      <c r="A52" s="196" t="s">
        <v>1554</v>
      </c>
      <c r="B52" s="197" t="s">
        <v>1555</v>
      </c>
      <c r="C52" s="197" t="s">
        <v>123</v>
      </c>
      <c r="D52" s="197" t="s">
        <v>123</v>
      </c>
      <c r="E52" s="220">
        <f t="shared" si="0"/>
        <v>1390</v>
      </c>
      <c r="F52" s="220">
        <v>1390</v>
      </c>
      <c r="G52" s="221">
        <v>0</v>
      </c>
    </row>
    <row r="53" spans="1:7" s="110" customFormat="1" ht="16.8" customHeight="1">
      <c r="A53" s="196" t="s">
        <v>123</v>
      </c>
      <c r="B53" s="197" t="s">
        <v>123</v>
      </c>
      <c r="C53" s="197" t="s">
        <v>1383</v>
      </c>
      <c r="D53" s="197" t="s">
        <v>1575</v>
      </c>
      <c r="E53" s="220">
        <f t="shared" si="0"/>
        <v>1390</v>
      </c>
      <c r="F53" s="220">
        <v>1390</v>
      </c>
      <c r="G53" s="221">
        <v>0</v>
      </c>
    </row>
    <row r="54" spans="1:7" s="110" customFormat="1" ht="16.8" customHeight="1">
      <c r="A54" s="196" t="s">
        <v>755</v>
      </c>
      <c r="B54" s="197" t="s">
        <v>756</v>
      </c>
      <c r="C54" s="197" t="s">
        <v>123</v>
      </c>
      <c r="D54" s="197" t="s">
        <v>123</v>
      </c>
      <c r="E54" s="220">
        <f t="shared" si="0"/>
        <v>170</v>
      </c>
      <c r="F54" s="220">
        <v>170</v>
      </c>
      <c r="G54" s="221">
        <v>0</v>
      </c>
    </row>
    <row r="55" spans="1:7" s="110" customFormat="1" ht="16.8" customHeight="1">
      <c r="A55" s="196" t="s">
        <v>1556</v>
      </c>
      <c r="B55" s="197" t="s">
        <v>1557</v>
      </c>
      <c r="C55" s="197" t="s">
        <v>123</v>
      </c>
      <c r="D55" s="197" t="s">
        <v>123</v>
      </c>
      <c r="E55" s="220">
        <f t="shared" si="0"/>
        <v>170</v>
      </c>
      <c r="F55" s="220">
        <v>170</v>
      </c>
      <c r="G55" s="221">
        <v>0</v>
      </c>
    </row>
    <row r="56" spans="1:7" s="110" customFormat="1" ht="16.8" customHeight="1">
      <c r="A56" s="196" t="s">
        <v>1558</v>
      </c>
      <c r="B56" s="197" t="s">
        <v>1559</v>
      </c>
      <c r="C56" s="197" t="s">
        <v>123</v>
      </c>
      <c r="D56" s="197" t="s">
        <v>123</v>
      </c>
      <c r="E56" s="220">
        <f t="shared" si="0"/>
        <v>78</v>
      </c>
      <c r="F56" s="220">
        <v>78</v>
      </c>
      <c r="G56" s="221">
        <v>0</v>
      </c>
    </row>
    <row r="57" spans="1:7" s="110" customFormat="1" ht="16.8" customHeight="1">
      <c r="A57" s="196" t="s">
        <v>123</v>
      </c>
      <c r="B57" s="197" t="s">
        <v>123</v>
      </c>
      <c r="C57" s="197" t="s">
        <v>1383</v>
      </c>
      <c r="D57" s="197" t="s">
        <v>1576</v>
      </c>
      <c r="E57" s="220">
        <f t="shared" si="0"/>
        <v>3</v>
      </c>
      <c r="F57" s="220">
        <v>3</v>
      </c>
      <c r="G57" s="221">
        <v>0</v>
      </c>
    </row>
    <row r="58" spans="1:7" s="110" customFormat="1" ht="16.8" customHeight="1">
      <c r="A58" s="196" t="s">
        <v>123</v>
      </c>
      <c r="B58" s="197" t="s">
        <v>123</v>
      </c>
      <c r="C58" s="197" t="s">
        <v>1383</v>
      </c>
      <c r="D58" s="197" t="s">
        <v>1577</v>
      </c>
      <c r="E58" s="220">
        <f t="shared" si="0"/>
        <v>5</v>
      </c>
      <c r="F58" s="220">
        <v>5</v>
      </c>
      <c r="G58" s="221">
        <v>0</v>
      </c>
    </row>
    <row r="59" spans="1:7" s="110" customFormat="1" ht="16.8" customHeight="1">
      <c r="A59" s="196" t="s">
        <v>123</v>
      </c>
      <c r="B59" s="197" t="s">
        <v>123</v>
      </c>
      <c r="C59" s="197" t="s">
        <v>1383</v>
      </c>
      <c r="D59" s="197" t="s">
        <v>1578</v>
      </c>
      <c r="E59" s="220">
        <f t="shared" si="0"/>
        <v>70</v>
      </c>
      <c r="F59" s="220">
        <v>70</v>
      </c>
      <c r="G59" s="221">
        <v>0</v>
      </c>
    </row>
    <row r="60" spans="1:7" s="110" customFormat="1" ht="16.8" customHeight="1">
      <c r="A60" s="196" t="s">
        <v>1560</v>
      </c>
      <c r="B60" s="197" t="s">
        <v>1561</v>
      </c>
      <c r="C60" s="197" t="s">
        <v>123</v>
      </c>
      <c r="D60" s="197" t="s">
        <v>123</v>
      </c>
      <c r="E60" s="220">
        <f t="shared" si="0"/>
        <v>53</v>
      </c>
      <c r="F60" s="220">
        <v>53</v>
      </c>
      <c r="G60" s="221">
        <v>0</v>
      </c>
    </row>
    <row r="61" spans="1:7" s="110" customFormat="1" ht="16.8" customHeight="1">
      <c r="A61" s="196" t="s">
        <v>123</v>
      </c>
      <c r="B61" s="197" t="s">
        <v>123</v>
      </c>
      <c r="C61" s="197" t="s">
        <v>1383</v>
      </c>
      <c r="D61" s="197" t="s">
        <v>1579</v>
      </c>
      <c r="E61" s="220">
        <f t="shared" si="0"/>
        <v>3</v>
      </c>
      <c r="F61" s="220">
        <v>3</v>
      </c>
      <c r="G61" s="221">
        <v>0</v>
      </c>
    </row>
    <row r="62" spans="1:7" s="110" customFormat="1" ht="16.8" customHeight="1">
      <c r="A62" s="196" t="s">
        <v>123</v>
      </c>
      <c r="B62" s="197" t="s">
        <v>123</v>
      </c>
      <c r="C62" s="197" t="s">
        <v>1383</v>
      </c>
      <c r="D62" s="197" t="s">
        <v>1580</v>
      </c>
      <c r="E62" s="220">
        <f t="shared" si="0"/>
        <v>50</v>
      </c>
      <c r="F62" s="220">
        <v>50</v>
      </c>
      <c r="G62" s="221">
        <v>0</v>
      </c>
    </row>
    <row r="63" spans="1:7" s="110" customFormat="1" ht="16.8" customHeight="1">
      <c r="A63" s="196" t="s">
        <v>1562</v>
      </c>
      <c r="B63" s="197" t="s">
        <v>1563</v>
      </c>
      <c r="C63" s="197" t="s">
        <v>123</v>
      </c>
      <c r="D63" s="197" t="s">
        <v>123</v>
      </c>
      <c r="E63" s="220">
        <f t="shared" si="0"/>
        <v>39</v>
      </c>
      <c r="F63" s="220">
        <v>39</v>
      </c>
      <c r="G63" s="221">
        <v>0</v>
      </c>
    </row>
    <row r="64" spans="1:7" s="110" customFormat="1" ht="16.8" customHeight="1">
      <c r="A64" s="196" t="s">
        <v>123</v>
      </c>
      <c r="B64" s="197" t="s">
        <v>123</v>
      </c>
      <c r="C64" s="197" t="s">
        <v>1383</v>
      </c>
      <c r="D64" s="197" t="s">
        <v>1581</v>
      </c>
      <c r="E64" s="220">
        <f t="shared" si="0"/>
        <v>4</v>
      </c>
      <c r="F64" s="220">
        <v>4</v>
      </c>
      <c r="G64" s="221">
        <v>0</v>
      </c>
    </row>
    <row r="65" spans="1:7" s="110" customFormat="1" ht="16.8" customHeight="1">
      <c r="A65" s="196" t="s">
        <v>123</v>
      </c>
      <c r="B65" s="197" t="s">
        <v>123</v>
      </c>
      <c r="C65" s="197" t="s">
        <v>1383</v>
      </c>
      <c r="D65" s="197" t="s">
        <v>1582</v>
      </c>
      <c r="E65" s="220">
        <f t="shared" si="0"/>
        <v>5</v>
      </c>
      <c r="F65" s="220">
        <v>5</v>
      </c>
      <c r="G65" s="221">
        <v>0</v>
      </c>
    </row>
    <row r="66" spans="1:7" s="110" customFormat="1" ht="16.8" customHeight="1" thickBot="1">
      <c r="A66" s="198" t="s">
        <v>123</v>
      </c>
      <c r="B66" s="199" t="s">
        <v>123</v>
      </c>
      <c r="C66" s="199" t="s">
        <v>1383</v>
      </c>
      <c r="D66" s="199" t="s">
        <v>1583</v>
      </c>
      <c r="E66" s="222">
        <f t="shared" si="0"/>
        <v>30</v>
      </c>
      <c r="F66" s="222">
        <v>30</v>
      </c>
      <c r="G66" s="223">
        <v>0</v>
      </c>
    </row>
  </sheetData>
  <mergeCells count="2">
    <mergeCell ref="A4:D4"/>
    <mergeCell ref="A1:G1"/>
  </mergeCells>
  <phoneticPr fontId="27" type="noConversion"/>
  <pageMargins left="0.78740157480314965" right="0.47244094488188981" top="0.74803149606299213" bottom="0.74803149606299213" header="0.31496062992125984" footer="0.31496062992125984"/>
  <pageSetup paperSize="9" firstPageNumber="38" orientation="portrait" useFirstPageNumber="1" r:id="rId1"/>
  <headerFooter>
    <oddFooter>&amp;C&amp;P</oddFooter>
  </headerFooter>
</worksheet>
</file>

<file path=xl/worksheets/sheet13.xml><?xml version="1.0" encoding="utf-8"?>
<worksheet xmlns="http://schemas.openxmlformats.org/spreadsheetml/2006/main" xmlns:r="http://schemas.openxmlformats.org/officeDocument/2006/relationships">
  <dimension ref="A1:D13"/>
  <sheetViews>
    <sheetView workbookViewId="0">
      <selection activeCell="J9" sqref="J9"/>
    </sheetView>
  </sheetViews>
  <sheetFormatPr defaultColWidth="9" defaultRowHeight="14.4"/>
  <cols>
    <col min="1" max="1" width="32.88671875" customWidth="1"/>
    <col min="2" max="2" width="11.33203125" customWidth="1"/>
    <col min="3" max="3" width="35.5546875" customWidth="1"/>
    <col min="4" max="4" width="11.44140625" customWidth="1"/>
  </cols>
  <sheetData>
    <row r="1" spans="1:4" ht="52.5" customHeight="1">
      <c r="A1" s="243" t="s">
        <v>1427</v>
      </c>
      <c r="B1" s="243"/>
      <c r="C1" s="243"/>
      <c r="D1" s="243"/>
    </row>
    <row r="2" spans="1:4" ht="15.75" customHeight="1">
      <c r="A2" s="299" t="s">
        <v>40</v>
      </c>
      <c r="B2" s="299"/>
      <c r="C2" s="299"/>
      <c r="D2" s="299"/>
    </row>
    <row r="3" spans="1:4" ht="35.25" customHeight="1">
      <c r="A3" s="300" t="s">
        <v>1428</v>
      </c>
      <c r="B3" s="301"/>
      <c r="C3" s="301" t="s">
        <v>1429</v>
      </c>
      <c r="D3" s="302"/>
    </row>
    <row r="4" spans="1:4" ht="35.25" customHeight="1">
      <c r="A4" s="40" t="s">
        <v>116</v>
      </c>
      <c r="B4" s="41" t="s">
        <v>19</v>
      </c>
      <c r="C4" s="42" t="s">
        <v>116</v>
      </c>
      <c r="D4" s="43" t="s">
        <v>19</v>
      </c>
    </row>
    <row r="5" spans="1:4" ht="35.25" customHeight="1">
      <c r="A5" s="44" t="s">
        <v>1430</v>
      </c>
      <c r="B5" s="45"/>
      <c r="C5" s="46" t="s">
        <v>1431</v>
      </c>
      <c r="D5" s="47"/>
    </row>
    <row r="6" spans="1:4" ht="35.25" customHeight="1">
      <c r="A6" s="44" t="s">
        <v>1432</v>
      </c>
      <c r="B6" s="45"/>
      <c r="C6" s="48" t="s">
        <v>1433</v>
      </c>
      <c r="D6" s="47"/>
    </row>
    <row r="7" spans="1:4" ht="35.25" customHeight="1">
      <c r="A7" s="44" t="s">
        <v>1434</v>
      </c>
      <c r="B7" s="45"/>
      <c r="C7" s="48" t="s">
        <v>1435</v>
      </c>
      <c r="D7" s="49"/>
    </row>
    <row r="8" spans="1:4" ht="35.25" customHeight="1">
      <c r="A8" s="44" t="s">
        <v>1436</v>
      </c>
      <c r="B8" s="45"/>
      <c r="C8" s="48" t="s">
        <v>1437</v>
      </c>
      <c r="D8" s="50"/>
    </row>
    <row r="9" spans="1:4" ht="35.25" customHeight="1">
      <c r="A9" s="44" t="s">
        <v>1438</v>
      </c>
      <c r="B9" s="45"/>
      <c r="C9" s="51"/>
      <c r="D9" s="49"/>
    </row>
    <row r="10" spans="1:4" ht="35.25" customHeight="1">
      <c r="A10" s="52" t="s">
        <v>1439</v>
      </c>
      <c r="B10" s="53">
        <f>SUM(B5:B9)</f>
        <v>0</v>
      </c>
      <c r="C10" s="54" t="s">
        <v>1440</v>
      </c>
      <c r="D10" s="55">
        <f>D5+D6+D7</f>
        <v>0</v>
      </c>
    </row>
    <row r="11" spans="1:4" ht="35.25" customHeight="1">
      <c r="A11" s="56"/>
      <c r="B11" s="45"/>
      <c r="C11" s="57"/>
      <c r="D11" s="49"/>
    </row>
    <row r="12" spans="1:4" ht="35.25" customHeight="1">
      <c r="A12" s="52" t="s">
        <v>1441</v>
      </c>
      <c r="B12" s="45"/>
      <c r="C12" s="54" t="s">
        <v>1442</v>
      </c>
      <c r="D12" s="49"/>
    </row>
    <row r="13" spans="1:4" ht="35.25" customHeight="1">
      <c r="A13" s="58" t="s">
        <v>1443</v>
      </c>
      <c r="B13" s="59">
        <f>B12+B10</f>
        <v>0</v>
      </c>
      <c r="C13" s="60" t="s">
        <v>1444</v>
      </c>
      <c r="D13" s="61">
        <f>D12+D10</f>
        <v>0</v>
      </c>
    </row>
  </sheetData>
  <mergeCells count="4">
    <mergeCell ref="A1:D1"/>
    <mergeCell ref="A2:D2"/>
    <mergeCell ref="A3:B3"/>
    <mergeCell ref="C3:D3"/>
  </mergeCells>
  <phoneticPr fontId="24" type="noConversion"/>
  <pageMargins left="0.78740157480314965" right="0.47244094488188981" top="0.74803149606299213" bottom="0.74803149606299213" header="0.31496062992125984" footer="0.31496062992125984"/>
  <pageSetup paperSize="9" firstPageNumber="40" orientation="portrait" useFirstPageNumber="1"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dimension ref="A1:C18"/>
  <sheetViews>
    <sheetView workbookViewId="0">
      <selection activeCell="F17" sqref="F17"/>
    </sheetView>
  </sheetViews>
  <sheetFormatPr defaultColWidth="9" defaultRowHeight="14.4"/>
  <cols>
    <col min="1" max="1" width="20.77734375" customWidth="1"/>
    <col min="2" max="2" width="48.77734375" customWidth="1"/>
    <col min="3" max="3" width="21.44140625" customWidth="1"/>
  </cols>
  <sheetData>
    <row r="1" spans="1:3" ht="40.200000000000003" customHeight="1">
      <c r="A1" s="243" t="s">
        <v>1445</v>
      </c>
      <c r="B1" s="243"/>
      <c r="C1" s="243"/>
    </row>
    <row r="2" spans="1:3" ht="18.75" customHeight="1">
      <c r="A2" s="31"/>
      <c r="B2" s="31"/>
      <c r="C2" s="32" t="s">
        <v>40</v>
      </c>
    </row>
    <row r="3" spans="1:3" ht="33.6" customHeight="1">
      <c r="A3" s="33" t="s">
        <v>115</v>
      </c>
      <c r="B3" s="34" t="s">
        <v>116</v>
      </c>
      <c r="C3" s="35" t="s">
        <v>19</v>
      </c>
    </row>
    <row r="4" spans="1:3" ht="36" customHeight="1">
      <c r="A4" s="303" t="s">
        <v>761</v>
      </c>
      <c r="B4" s="304"/>
      <c r="C4" s="20">
        <f>+C5+C16</f>
        <v>70254</v>
      </c>
    </row>
    <row r="5" spans="1:3" ht="36" customHeight="1">
      <c r="A5" s="21">
        <v>102</v>
      </c>
      <c r="B5" s="22" t="s">
        <v>1446</v>
      </c>
      <c r="C5" s="36">
        <f>C6+C9+C13+C14+C15</f>
        <v>57695</v>
      </c>
    </row>
    <row r="6" spans="1:3" ht="36" customHeight="1">
      <c r="A6" s="21">
        <v>10201</v>
      </c>
      <c r="B6" s="22" t="s">
        <v>1447</v>
      </c>
      <c r="C6" s="36">
        <f>+C7+C8</f>
        <v>23758</v>
      </c>
    </row>
    <row r="7" spans="1:3" ht="36" customHeight="1">
      <c r="A7" s="23">
        <v>1020101</v>
      </c>
      <c r="B7" s="24" t="s">
        <v>1448</v>
      </c>
      <c r="C7" s="37">
        <v>12801</v>
      </c>
    </row>
    <row r="8" spans="1:3" ht="36" customHeight="1">
      <c r="A8" s="23">
        <v>1020199</v>
      </c>
      <c r="B8" s="24" t="s">
        <v>1449</v>
      </c>
      <c r="C8" s="37">
        <v>10957</v>
      </c>
    </row>
    <row r="9" spans="1:3" ht="36" customHeight="1">
      <c r="A9" s="21">
        <v>10203</v>
      </c>
      <c r="B9" s="27" t="s">
        <v>1450</v>
      </c>
      <c r="C9" s="36">
        <f>SUM(C10:C12)</f>
        <v>8638</v>
      </c>
    </row>
    <row r="10" spans="1:3" ht="36" customHeight="1">
      <c r="A10" s="23">
        <v>1020301</v>
      </c>
      <c r="B10" s="38" t="s">
        <v>1451</v>
      </c>
      <c r="C10" s="37">
        <v>6403</v>
      </c>
    </row>
    <row r="11" spans="1:3" ht="36" customHeight="1">
      <c r="A11" s="23">
        <v>1020302</v>
      </c>
      <c r="B11" s="38" t="s">
        <v>1452</v>
      </c>
      <c r="C11" s="37">
        <v>2200</v>
      </c>
    </row>
    <row r="12" spans="1:3" ht="36" customHeight="1">
      <c r="A12" s="23">
        <v>1020399</v>
      </c>
      <c r="B12" s="38" t="s">
        <v>1453</v>
      </c>
      <c r="C12" s="37">
        <v>35</v>
      </c>
    </row>
    <row r="13" spans="1:3" ht="36" customHeight="1">
      <c r="A13" s="21">
        <v>10210</v>
      </c>
      <c r="B13" s="22" t="s">
        <v>1454</v>
      </c>
      <c r="C13" s="36">
        <v>2437</v>
      </c>
    </row>
    <row r="14" spans="1:3" ht="36" customHeight="1">
      <c r="A14" s="21">
        <v>10211</v>
      </c>
      <c r="B14" s="27" t="s">
        <v>1455</v>
      </c>
      <c r="C14" s="36">
        <v>17364</v>
      </c>
    </row>
    <row r="15" spans="1:3" ht="36" customHeight="1">
      <c r="A15" s="21">
        <v>10212</v>
      </c>
      <c r="B15" s="22" t="s">
        <v>1456</v>
      </c>
      <c r="C15" s="36">
        <v>5498</v>
      </c>
    </row>
    <row r="16" spans="1:3" ht="36" customHeight="1">
      <c r="A16" s="21">
        <v>110</v>
      </c>
      <c r="B16" s="22" t="s">
        <v>68</v>
      </c>
      <c r="C16" s="36">
        <f>+C17</f>
        <v>12559</v>
      </c>
    </row>
    <row r="17" spans="1:3" ht="36" customHeight="1">
      <c r="A17" s="21">
        <v>11008</v>
      </c>
      <c r="B17" s="27" t="s">
        <v>1457</v>
      </c>
      <c r="C17" s="36">
        <f>+C18</f>
        <v>12559</v>
      </c>
    </row>
    <row r="18" spans="1:3" ht="36" customHeight="1">
      <c r="A18" s="28">
        <v>1100803</v>
      </c>
      <c r="B18" s="29" t="s">
        <v>1458</v>
      </c>
      <c r="C18" s="39">
        <v>12559</v>
      </c>
    </row>
  </sheetData>
  <mergeCells count="2">
    <mergeCell ref="A1:C1"/>
    <mergeCell ref="A4:B4"/>
  </mergeCells>
  <phoneticPr fontId="24" type="noConversion"/>
  <pageMargins left="0.78740157480314965" right="0.47244094488188981" top="0.74803149606299213" bottom="0.74803149606299213" header="0.31496062992125984" footer="0.31496062992125984"/>
  <pageSetup paperSize="9" firstPageNumber="41" orientation="portrait" useFirstPageNumber="1" r:id="rId1"/>
  <headerFooter>
    <oddFooter>&amp;C&amp;P</oddFooter>
  </headerFooter>
</worksheet>
</file>

<file path=xl/worksheets/sheet15.xml><?xml version="1.0" encoding="utf-8"?>
<worksheet xmlns="http://schemas.openxmlformats.org/spreadsheetml/2006/main" xmlns:r="http://schemas.openxmlformats.org/officeDocument/2006/relationships">
  <dimension ref="A1:C19"/>
  <sheetViews>
    <sheetView topLeftCell="A13" workbookViewId="0">
      <selection activeCell="F10" sqref="F10"/>
    </sheetView>
  </sheetViews>
  <sheetFormatPr defaultColWidth="9" defaultRowHeight="14.4"/>
  <cols>
    <col min="1" max="1" width="20.77734375" customWidth="1"/>
    <col min="2" max="2" width="48.5546875" customWidth="1"/>
    <col min="3" max="3" width="21.6640625" customWidth="1"/>
  </cols>
  <sheetData>
    <row r="1" spans="1:3" ht="37.5" customHeight="1">
      <c r="A1" s="243" t="s">
        <v>1459</v>
      </c>
      <c r="B1" s="243"/>
      <c r="C1" s="243"/>
    </row>
    <row r="2" spans="1:3" ht="18.75" customHeight="1">
      <c r="A2" s="15"/>
      <c r="B2" s="15"/>
      <c r="C2" s="16" t="s">
        <v>1460</v>
      </c>
    </row>
    <row r="3" spans="1:3">
      <c r="A3" s="291" t="s">
        <v>115</v>
      </c>
      <c r="B3" s="293" t="s">
        <v>116</v>
      </c>
      <c r="C3" s="295" t="s">
        <v>19</v>
      </c>
    </row>
    <row r="4" spans="1:3">
      <c r="A4" s="292"/>
      <c r="B4" s="294"/>
      <c r="C4" s="296"/>
    </row>
    <row r="5" spans="1:3" ht="36" customHeight="1">
      <c r="A5" s="303" t="s">
        <v>761</v>
      </c>
      <c r="B5" s="304"/>
      <c r="C5" s="20">
        <f>C6+C17</f>
        <v>70253.914000000004</v>
      </c>
    </row>
    <row r="6" spans="1:3" ht="36" customHeight="1">
      <c r="A6" s="21">
        <v>209</v>
      </c>
      <c r="B6" s="22" t="s">
        <v>1461</v>
      </c>
      <c r="C6" s="6">
        <f>C7+C11+C14+C15+C16</f>
        <v>56405.714</v>
      </c>
    </row>
    <row r="7" spans="1:3" ht="36" customHeight="1">
      <c r="A7" s="21">
        <v>20901</v>
      </c>
      <c r="B7" s="22" t="s">
        <v>1462</v>
      </c>
      <c r="C7" s="6">
        <f>SUM(C8:C10)</f>
        <v>23590.031999999999</v>
      </c>
    </row>
    <row r="8" spans="1:3" ht="36" customHeight="1">
      <c r="A8" s="23">
        <v>2090101</v>
      </c>
      <c r="B8" s="24" t="s">
        <v>1463</v>
      </c>
      <c r="C8" s="9">
        <v>22917.983</v>
      </c>
    </row>
    <row r="9" spans="1:3" ht="36" customHeight="1">
      <c r="A9" s="23">
        <v>2090103</v>
      </c>
      <c r="B9" s="24" t="s">
        <v>1464</v>
      </c>
      <c r="C9" s="9">
        <v>64.2</v>
      </c>
    </row>
    <row r="10" spans="1:3" ht="36" customHeight="1">
      <c r="A10" s="23">
        <v>2090199</v>
      </c>
      <c r="B10" s="24" t="s">
        <v>1465</v>
      </c>
      <c r="C10" s="9">
        <v>607.84900000000005</v>
      </c>
    </row>
    <row r="11" spans="1:3" ht="36" customHeight="1">
      <c r="A11" s="21">
        <v>20903</v>
      </c>
      <c r="B11" s="22" t="s">
        <v>1466</v>
      </c>
      <c r="C11" s="25">
        <f>+C12+C13</f>
        <v>7754.1869999999999</v>
      </c>
    </row>
    <row r="12" spans="1:3" ht="36" customHeight="1">
      <c r="A12" s="23">
        <v>2090301</v>
      </c>
      <c r="B12" s="24" t="s">
        <v>1467</v>
      </c>
      <c r="C12" s="26">
        <v>5576.8379999999997</v>
      </c>
    </row>
    <row r="13" spans="1:3" ht="36" customHeight="1">
      <c r="A13" s="23">
        <v>2090302</v>
      </c>
      <c r="B13" s="24" t="s">
        <v>1468</v>
      </c>
      <c r="C13" s="26">
        <v>2177.3490000000002</v>
      </c>
    </row>
    <row r="14" spans="1:3" ht="36" customHeight="1">
      <c r="A14" s="21">
        <v>20910</v>
      </c>
      <c r="B14" s="22" t="s">
        <v>1469</v>
      </c>
      <c r="C14" s="25">
        <v>1970.252</v>
      </c>
    </row>
    <row r="15" spans="1:3" ht="36" customHeight="1">
      <c r="A15" s="21">
        <v>20911</v>
      </c>
      <c r="B15" s="22" t="s">
        <v>1470</v>
      </c>
      <c r="C15" s="6">
        <v>17593.248</v>
      </c>
    </row>
    <row r="16" spans="1:3" ht="36" customHeight="1">
      <c r="A16" s="21">
        <v>20912</v>
      </c>
      <c r="B16" s="22" t="s">
        <v>1471</v>
      </c>
      <c r="C16" s="25">
        <v>5497.9949999999999</v>
      </c>
    </row>
    <row r="17" spans="1:3" ht="36" customHeight="1">
      <c r="A17" s="21">
        <v>230</v>
      </c>
      <c r="B17" s="22" t="s">
        <v>69</v>
      </c>
      <c r="C17" s="25">
        <f>+C19</f>
        <v>13848.2</v>
      </c>
    </row>
    <row r="18" spans="1:3" ht="36" customHeight="1">
      <c r="A18" s="21">
        <v>23009</v>
      </c>
      <c r="B18" s="27" t="s">
        <v>1472</v>
      </c>
      <c r="C18" s="25">
        <f>+C19</f>
        <v>13848.2</v>
      </c>
    </row>
    <row r="19" spans="1:3" ht="36" customHeight="1">
      <c r="A19" s="28">
        <v>2300903</v>
      </c>
      <c r="B19" s="29" t="s">
        <v>1473</v>
      </c>
      <c r="C19" s="30">
        <v>13848.2</v>
      </c>
    </row>
  </sheetData>
  <mergeCells count="5">
    <mergeCell ref="A1:C1"/>
    <mergeCell ref="A5:B5"/>
    <mergeCell ref="A3:A4"/>
    <mergeCell ref="B3:B4"/>
    <mergeCell ref="C3:C4"/>
  </mergeCells>
  <phoneticPr fontId="24" type="noConversion"/>
  <pageMargins left="0.78740157480314965" right="0.47244094488188981" top="0.74803149606299213" bottom="0.74803149606299213" header="0.31496062992125984" footer="0.31496062992125984"/>
  <pageSetup paperSize="9" firstPageNumber="42" orientation="portrait" useFirstPageNumber="1" r:id="rId1"/>
  <headerFooter>
    <oddFooter>&amp;C&amp;P</oddFooter>
  </headerFooter>
</worksheet>
</file>

<file path=xl/worksheets/sheet16.xml><?xml version="1.0" encoding="utf-8"?>
<worksheet xmlns="http://schemas.openxmlformats.org/spreadsheetml/2006/main" xmlns:r="http://schemas.openxmlformats.org/officeDocument/2006/relationships">
  <dimension ref="A1:G10"/>
  <sheetViews>
    <sheetView showZeros="0" workbookViewId="0">
      <selection activeCell="J9" sqref="J9"/>
    </sheetView>
  </sheetViews>
  <sheetFormatPr defaultColWidth="9" defaultRowHeight="14.4"/>
  <cols>
    <col min="1" max="1" width="34.109375" customWidth="1"/>
    <col min="2" max="3" width="9.88671875" customWidth="1"/>
    <col min="4" max="4" width="8.77734375" customWidth="1"/>
    <col min="5" max="6" width="9.88671875" customWidth="1"/>
    <col min="7" max="7" width="8.77734375" customWidth="1"/>
  </cols>
  <sheetData>
    <row r="1" spans="1:7" ht="48" customHeight="1">
      <c r="A1" s="305" t="s">
        <v>1474</v>
      </c>
      <c r="B1" s="305"/>
      <c r="C1" s="305"/>
      <c r="D1" s="305"/>
      <c r="E1" s="305"/>
      <c r="F1" s="305"/>
      <c r="G1" s="305"/>
    </row>
    <row r="2" spans="1:7" ht="19.5" customHeight="1">
      <c r="A2" s="1"/>
      <c r="B2" s="1"/>
      <c r="C2" s="1"/>
      <c r="D2" s="1"/>
      <c r="E2" s="1"/>
      <c r="F2" s="306" t="s">
        <v>40</v>
      </c>
      <c r="G2" s="306"/>
    </row>
    <row r="3" spans="1:7" ht="45.75" customHeight="1">
      <c r="A3" s="309" t="s">
        <v>1475</v>
      </c>
      <c r="B3" s="307" t="s">
        <v>1476</v>
      </c>
      <c r="C3" s="307"/>
      <c r="D3" s="307"/>
      <c r="E3" s="307" t="s">
        <v>1477</v>
      </c>
      <c r="F3" s="307"/>
      <c r="G3" s="308"/>
    </row>
    <row r="4" spans="1:7" ht="45.75" customHeight="1">
      <c r="A4" s="310"/>
      <c r="B4" s="3" t="s">
        <v>811</v>
      </c>
      <c r="C4" s="3" t="s">
        <v>1478</v>
      </c>
      <c r="D4" s="3" t="s">
        <v>1479</v>
      </c>
      <c r="E4" s="3" t="s">
        <v>811</v>
      </c>
      <c r="F4" s="3" t="s">
        <v>1480</v>
      </c>
      <c r="G4" s="4" t="s">
        <v>1481</v>
      </c>
    </row>
    <row r="5" spans="1:7" ht="57" customHeight="1">
      <c r="A5" s="2" t="s">
        <v>811</v>
      </c>
      <c r="B5" s="5">
        <f t="shared" ref="B5:G5" si="0">SUM(B6:B10)</f>
        <v>70254</v>
      </c>
      <c r="C5" s="5">
        <f t="shared" si="0"/>
        <v>57695</v>
      </c>
      <c r="D5" s="5">
        <f t="shared" si="0"/>
        <v>12559</v>
      </c>
      <c r="E5" s="5">
        <f t="shared" si="0"/>
        <v>70254</v>
      </c>
      <c r="F5" s="5">
        <f t="shared" si="0"/>
        <v>56405</v>
      </c>
      <c r="G5" s="6">
        <f t="shared" si="0"/>
        <v>13849</v>
      </c>
    </row>
    <row r="6" spans="1:7" ht="57" customHeight="1">
      <c r="A6" s="7" t="s">
        <v>1482</v>
      </c>
      <c r="B6" s="5">
        <f t="shared" ref="B6:B10" si="1">+C6+D6</f>
        <v>27522</v>
      </c>
      <c r="C6" s="8">
        <v>23758</v>
      </c>
      <c r="D6" s="8">
        <v>3764</v>
      </c>
      <c r="E6" s="5">
        <f t="shared" ref="E6:E10" si="2">+F6+G6</f>
        <v>27522</v>
      </c>
      <c r="F6" s="8">
        <v>23590</v>
      </c>
      <c r="G6" s="9">
        <v>3932</v>
      </c>
    </row>
    <row r="7" spans="1:7" ht="57" customHeight="1">
      <c r="A7" s="7" t="s">
        <v>1483</v>
      </c>
      <c r="B7" s="5">
        <f t="shared" si="1"/>
        <v>12831</v>
      </c>
      <c r="C7" s="8">
        <v>8638</v>
      </c>
      <c r="D7" s="8">
        <v>4193</v>
      </c>
      <c r="E7" s="5">
        <f t="shared" si="2"/>
        <v>12831</v>
      </c>
      <c r="F7" s="8">
        <v>7754</v>
      </c>
      <c r="G7" s="9">
        <v>5077</v>
      </c>
    </row>
    <row r="8" spans="1:7" ht="57" customHeight="1">
      <c r="A8" s="10" t="s">
        <v>1484</v>
      </c>
      <c r="B8" s="5">
        <f t="shared" si="1"/>
        <v>5498</v>
      </c>
      <c r="C8" s="8">
        <v>5498</v>
      </c>
      <c r="D8" s="8">
        <v>0</v>
      </c>
      <c r="E8" s="5">
        <f t="shared" si="2"/>
        <v>5498</v>
      </c>
      <c r="F8" s="8">
        <v>5498</v>
      </c>
      <c r="G8" s="9">
        <v>0</v>
      </c>
    </row>
    <row r="9" spans="1:7" ht="57" customHeight="1">
      <c r="A9" s="7" t="s">
        <v>1485</v>
      </c>
      <c r="B9" s="5">
        <f t="shared" si="1"/>
        <v>17593</v>
      </c>
      <c r="C9" s="8">
        <v>17364</v>
      </c>
      <c r="D9" s="8">
        <v>229</v>
      </c>
      <c r="E9" s="5">
        <f t="shared" si="2"/>
        <v>17593</v>
      </c>
      <c r="F9" s="8">
        <v>17593</v>
      </c>
      <c r="G9" s="9">
        <v>0</v>
      </c>
    </row>
    <row r="10" spans="1:7" ht="57" customHeight="1">
      <c r="A10" s="11" t="s">
        <v>1486</v>
      </c>
      <c r="B10" s="12">
        <f t="shared" si="1"/>
        <v>6810</v>
      </c>
      <c r="C10" s="13">
        <v>2437</v>
      </c>
      <c r="D10" s="13">
        <v>4373</v>
      </c>
      <c r="E10" s="12">
        <f t="shared" si="2"/>
        <v>6810</v>
      </c>
      <c r="F10" s="13">
        <v>1970</v>
      </c>
      <c r="G10" s="14">
        <v>4840</v>
      </c>
    </row>
  </sheetData>
  <mergeCells count="5">
    <mergeCell ref="A1:G1"/>
    <mergeCell ref="F2:G2"/>
    <mergeCell ref="B3:D3"/>
    <mergeCell ref="E3:G3"/>
    <mergeCell ref="A3:A4"/>
  </mergeCells>
  <phoneticPr fontId="24" type="noConversion"/>
  <pageMargins left="0.78740157480314965" right="0.47244094488188981" top="0.74803149606299213" bottom="0.74803149606299213" header="0.31496062992125984" footer="0.31496062992125984"/>
  <pageSetup paperSize="9" firstPageNumber="43"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B18"/>
  <sheetViews>
    <sheetView workbookViewId="0">
      <selection activeCell="J9" sqref="J9"/>
    </sheetView>
  </sheetViews>
  <sheetFormatPr defaultColWidth="22.21875" defaultRowHeight="12.6"/>
  <cols>
    <col min="1" max="1" width="78.5546875" style="184" customWidth="1"/>
    <col min="2" max="2" width="5.77734375" style="185" customWidth="1"/>
    <col min="3" max="3" width="24.6640625" style="184" customWidth="1"/>
    <col min="4" max="16384" width="22.21875" style="184"/>
  </cols>
  <sheetData>
    <row r="1" spans="1:2" ht="60" customHeight="1">
      <c r="A1" s="242" t="s">
        <v>3</v>
      </c>
      <c r="B1" s="242"/>
    </row>
    <row r="2" spans="1:2" ht="14.25" customHeight="1"/>
    <row r="3" spans="1:2" ht="14.25" customHeight="1"/>
    <row r="4" spans="1:2" s="183" customFormat="1" ht="30.75" customHeight="1">
      <c r="A4" s="186" t="s">
        <v>4</v>
      </c>
      <c r="B4" s="187">
        <v>1</v>
      </c>
    </row>
    <row r="5" spans="1:2" s="183" customFormat="1" ht="30.75" customHeight="1">
      <c r="A5" s="186" t="s">
        <v>5</v>
      </c>
      <c r="B5" s="187">
        <v>2</v>
      </c>
    </row>
    <row r="6" spans="1:2" s="183" customFormat="1" ht="30.75" customHeight="1">
      <c r="A6" s="186" t="s">
        <v>6</v>
      </c>
      <c r="B6" s="187">
        <v>3</v>
      </c>
    </row>
    <row r="7" spans="1:2" s="183" customFormat="1" ht="30.75" customHeight="1">
      <c r="A7" s="186" t="s">
        <v>7</v>
      </c>
      <c r="B7" s="187">
        <v>4</v>
      </c>
    </row>
    <row r="8" spans="1:2" s="183" customFormat="1" ht="30.75" customHeight="1">
      <c r="A8" s="186" t="s">
        <v>8</v>
      </c>
      <c r="B8" s="187">
        <v>12</v>
      </c>
    </row>
    <row r="9" spans="1:2" s="183" customFormat="1" ht="30.75" customHeight="1">
      <c r="A9" s="211" t="s">
        <v>1594</v>
      </c>
      <c r="B9" s="187">
        <v>13</v>
      </c>
    </row>
    <row r="10" spans="1:2" s="183" customFormat="1" ht="30.75" customHeight="1">
      <c r="A10" s="186" t="s">
        <v>10</v>
      </c>
      <c r="B10" s="187">
        <v>35</v>
      </c>
    </row>
    <row r="11" spans="1:2" s="183" customFormat="1" ht="30.75" customHeight="1">
      <c r="A11" s="186" t="s">
        <v>9</v>
      </c>
      <c r="B11" s="187">
        <v>36</v>
      </c>
    </row>
    <row r="12" spans="1:2" s="183" customFormat="1" ht="30.75" customHeight="1">
      <c r="A12" s="211" t="s">
        <v>1596</v>
      </c>
      <c r="B12" s="187">
        <v>37</v>
      </c>
    </row>
    <row r="13" spans="1:2" s="183" customFormat="1" ht="30.75" customHeight="1">
      <c r="A13" s="211" t="s">
        <v>1595</v>
      </c>
      <c r="B13" s="187">
        <v>38</v>
      </c>
    </row>
    <row r="14" spans="1:2" s="183" customFormat="1" ht="30.75" customHeight="1">
      <c r="A14" s="186" t="s">
        <v>11</v>
      </c>
      <c r="B14" s="187">
        <v>40</v>
      </c>
    </row>
    <row r="15" spans="1:2" s="183" customFormat="1" ht="30.75" customHeight="1">
      <c r="A15" s="186" t="s">
        <v>12</v>
      </c>
      <c r="B15" s="187">
        <v>41</v>
      </c>
    </row>
    <row r="16" spans="1:2" s="183" customFormat="1" ht="30.75" customHeight="1">
      <c r="A16" s="186" t="s">
        <v>13</v>
      </c>
      <c r="B16" s="187">
        <v>42</v>
      </c>
    </row>
    <row r="17" spans="1:2" s="183" customFormat="1" ht="30.75" customHeight="1">
      <c r="A17" s="186" t="s">
        <v>14</v>
      </c>
      <c r="B17" s="187">
        <v>43</v>
      </c>
    </row>
    <row r="18" spans="1:2" ht="24" customHeight="1">
      <c r="A18" s="188"/>
      <c r="B18" s="185" t="s">
        <v>15</v>
      </c>
    </row>
  </sheetData>
  <mergeCells count="1">
    <mergeCell ref="A1:B1"/>
  </mergeCells>
  <phoneticPr fontId="24" type="noConversion"/>
  <pageMargins left="0.98402777777777795" right="0.78680555555555598" top="0.74791666666666701" bottom="0.74791666666666701" header="0.31388888888888899" footer="0.39305555555555599"/>
  <pageSetup paperSize="9" orientation="portrait" horizontalDpi="200" verticalDpi="300" r:id="rId1"/>
</worksheet>
</file>

<file path=xl/worksheets/sheet3.xml><?xml version="1.0" encoding="utf-8"?>
<worksheet xmlns="http://schemas.openxmlformats.org/spreadsheetml/2006/main" xmlns:r="http://schemas.openxmlformats.org/officeDocument/2006/relationships">
  <dimension ref="A1:G29"/>
  <sheetViews>
    <sheetView workbookViewId="0">
      <selection activeCell="B9" sqref="B9"/>
    </sheetView>
  </sheetViews>
  <sheetFormatPr defaultColWidth="9" defaultRowHeight="12.6"/>
  <cols>
    <col min="1" max="1" width="50.77734375" style="168" customWidth="1"/>
    <col min="2" max="2" width="40.33203125" style="168" customWidth="1"/>
    <col min="3" max="16384" width="9" style="168"/>
  </cols>
  <sheetData>
    <row r="1" spans="1:7" ht="34.799999999999997" customHeight="1">
      <c r="A1" s="242" t="s">
        <v>16</v>
      </c>
      <c r="B1" s="242"/>
    </row>
    <row r="2" spans="1:7" ht="17.25" customHeight="1" thickBot="1">
      <c r="B2" s="176" t="s">
        <v>17</v>
      </c>
    </row>
    <row r="3" spans="1:7" ht="27.6" customHeight="1">
      <c r="A3" s="33" t="s">
        <v>18</v>
      </c>
      <c r="B3" s="237" t="s">
        <v>19</v>
      </c>
    </row>
    <row r="4" spans="1:7" ht="27.6" customHeight="1">
      <c r="A4" s="238" t="s">
        <v>20</v>
      </c>
      <c r="B4" s="177">
        <f>SUM(B5,B19)</f>
        <v>64477</v>
      </c>
    </row>
    <row r="5" spans="1:7" ht="27.6" customHeight="1">
      <c r="A5" s="77" t="s">
        <v>21</v>
      </c>
      <c r="B5" s="178">
        <f>SUM(B6:B18)</f>
        <v>52477</v>
      </c>
      <c r="G5" s="236"/>
    </row>
    <row r="6" spans="1:7" ht="27.6" customHeight="1">
      <c r="A6" s="179" t="s">
        <v>22</v>
      </c>
      <c r="B6" s="180">
        <v>19355</v>
      </c>
    </row>
    <row r="7" spans="1:7" ht="27.6" customHeight="1">
      <c r="A7" s="179" t="s">
        <v>23</v>
      </c>
      <c r="B7" s="180">
        <v>3400</v>
      </c>
    </row>
    <row r="8" spans="1:7" ht="27.6" customHeight="1">
      <c r="A8" s="179" t="s">
        <v>24</v>
      </c>
      <c r="B8" s="180">
        <v>900</v>
      </c>
    </row>
    <row r="9" spans="1:7" ht="27.6" customHeight="1">
      <c r="A9" s="179" t="s">
        <v>25</v>
      </c>
      <c r="B9" s="180">
        <v>175</v>
      </c>
    </row>
    <row r="10" spans="1:7" ht="27.6" customHeight="1">
      <c r="A10" s="179" t="s">
        <v>26</v>
      </c>
      <c r="B10" s="180">
        <v>3800</v>
      </c>
    </row>
    <row r="11" spans="1:7" ht="27.6" customHeight="1">
      <c r="A11" s="179" t="s">
        <v>27</v>
      </c>
      <c r="B11" s="180">
        <v>6000</v>
      </c>
    </row>
    <row r="12" spans="1:7" ht="27.6" customHeight="1">
      <c r="A12" s="179" t="s">
        <v>28</v>
      </c>
      <c r="B12" s="180">
        <v>700</v>
      </c>
    </row>
    <row r="13" spans="1:7" ht="27.6" customHeight="1">
      <c r="A13" s="179" t="s">
        <v>29</v>
      </c>
      <c r="B13" s="180">
        <v>7000</v>
      </c>
    </row>
    <row r="14" spans="1:7" ht="27.6" customHeight="1">
      <c r="A14" s="179" t="s">
        <v>30</v>
      </c>
      <c r="B14" s="180">
        <v>2500</v>
      </c>
    </row>
    <row r="15" spans="1:7" ht="27.6" customHeight="1">
      <c r="A15" s="179" t="s">
        <v>31</v>
      </c>
      <c r="B15" s="180">
        <v>1000</v>
      </c>
    </row>
    <row r="16" spans="1:7" ht="27.6" customHeight="1">
      <c r="A16" s="179" t="s">
        <v>32</v>
      </c>
      <c r="B16" s="180">
        <v>1000</v>
      </c>
    </row>
    <row r="17" spans="1:2" ht="27.6" customHeight="1">
      <c r="A17" s="179" t="s">
        <v>33</v>
      </c>
      <c r="B17" s="180">
        <v>6511</v>
      </c>
    </row>
    <row r="18" spans="1:2" ht="27.6" customHeight="1">
      <c r="A18" s="179" t="s">
        <v>34</v>
      </c>
      <c r="B18" s="180">
        <v>136</v>
      </c>
    </row>
    <row r="19" spans="1:2" ht="27.6" customHeight="1">
      <c r="A19" s="77" t="s">
        <v>35</v>
      </c>
      <c r="B19" s="178">
        <f>SUM(B20,B24:B27)</f>
        <v>12000</v>
      </c>
    </row>
    <row r="20" spans="1:2" ht="27.6" customHeight="1">
      <c r="A20" s="179" t="s">
        <v>36</v>
      </c>
      <c r="B20" s="180">
        <f>+B21+B23+B22</f>
        <v>2184</v>
      </c>
    </row>
    <row r="21" spans="1:2" ht="27.6" customHeight="1">
      <c r="A21" s="181" t="s">
        <v>1597</v>
      </c>
      <c r="B21" s="180">
        <v>1650</v>
      </c>
    </row>
    <row r="22" spans="1:2" ht="27.6" customHeight="1">
      <c r="A22" s="181" t="s">
        <v>37</v>
      </c>
      <c r="B22" s="180">
        <v>365</v>
      </c>
    </row>
    <row r="23" spans="1:2" ht="27.6" customHeight="1">
      <c r="A23" s="181" t="s">
        <v>38</v>
      </c>
      <c r="B23" s="180">
        <v>169</v>
      </c>
    </row>
    <row r="24" spans="1:2" ht="27.6" customHeight="1">
      <c r="A24" s="179" t="s">
        <v>1598</v>
      </c>
      <c r="B24" s="180">
        <v>1257</v>
      </c>
    </row>
    <row r="25" spans="1:2" ht="27.6" customHeight="1">
      <c r="A25" s="179" t="s">
        <v>1599</v>
      </c>
      <c r="B25" s="180">
        <v>1009</v>
      </c>
    </row>
    <row r="26" spans="1:2" ht="27.6" customHeight="1">
      <c r="A26" s="179" t="s">
        <v>1600</v>
      </c>
      <c r="B26" s="180">
        <v>7513</v>
      </c>
    </row>
    <row r="27" spans="1:2" ht="27.6" customHeight="1" thickBot="1">
      <c r="A27" s="239" t="s">
        <v>1601</v>
      </c>
      <c r="B27" s="182">
        <v>37</v>
      </c>
    </row>
    <row r="28" spans="1:2" ht="18" customHeight="1"/>
    <row r="29" spans="1:2" ht="18" customHeight="1"/>
  </sheetData>
  <mergeCells count="1">
    <mergeCell ref="A1:B1"/>
  </mergeCells>
  <phoneticPr fontId="24" type="noConversion"/>
  <pageMargins left="0.78740157480314965" right="0.47244094488188981" top="0.74803149606299213" bottom="0.74803149606299213" header="0.31496062992125984" footer="0.31496062992125984"/>
  <pageSetup paperSize="9"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dimension ref="A1:B26"/>
  <sheetViews>
    <sheetView workbookViewId="0">
      <selection activeCell="E8" sqref="E8"/>
    </sheetView>
  </sheetViews>
  <sheetFormatPr defaultColWidth="9" defaultRowHeight="12.6"/>
  <cols>
    <col min="1" max="1" width="51.33203125" style="168" customWidth="1"/>
    <col min="2" max="2" width="39.88671875" style="169" customWidth="1"/>
    <col min="3" max="16384" width="9" style="168"/>
  </cols>
  <sheetData>
    <row r="1" spans="1:2" ht="27" customHeight="1">
      <c r="A1" s="242" t="s">
        <v>39</v>
      </c>
      <c r="B1" s="242"/>
    </row>
    <row r="2" spans="1:2" ht="17.25" customHeight="1">
      <c r="B2" s="170" t="s">
        <v>40</v>
      </c>
    </row>
    <row r="3" spans="1:2" ht="30" customHeight="1">
      <c r="A3" s="33" t="s">
        <v>18</v>
      </c>
      <c r="B3" s="171" t="s">
        <v>19</v>
      </c>
    </row>
    <row r="4" spans="1:2" ht="30" customHeight="1">
      <c r="A4" s="19" t="s">
        <v>41</v>
      </c>
      <c r="B4" s="172">
        <f>SUM(B5:B26)</f>
        <v>117420</v>
      </c>
    </row>
    <row r="5" spans="1:2" ht="30" customHeight="1">
      <c r="A5" s="81" t="s">
        <v>42</v>
      </c>
      <c r="B5" s="173">
        <v>14208</v>
      </c>
    </row>
    <row r="6" spans="1:2" ht="30" customHeight="1">
      <c r="A6" s="81" t="s">
        <v>43</v>
      </c>
      <c r="B6" s="173">
        <v>613</v>
      </c>
    </row>
    <row r="7" spans="1:2" ht="30" customHeight="1">
      <c r="A7" s="81" t="s">
        <v>44</v>
      </c>
      <c r="B7" s="173">
        <v>3518</v>
      </c>
    </row>
    <row r="8" spans="1:2" ht="30" customHeight="1">
      <c r="A8" s="81" t="s">
        <v>45</v>
      </c>
      <c r="B8" s="173">
        <v>24769</v>
      </c>
    </row>
    <row r="9" spans="1:2" ht="30" customHeight="1">
      <c r="A9" s="81" t="s">
        <v>46</v>
      </c>
      <c r="B9" s="173">
        <v>547</v>
      </c>
    </row>
    <row r="10" spans="1:2" ht="30" customHeight="1">
      <c r="A10" s="81" t="s">
        <v>47</v>
      </c>
      <c r="B10" s="173">
        <v>4819</v>
      </c>
    </row>
    <row r="11" spans="1:2" ht="30" customHeight="1">
      <c r="A11" s="81" t="s">
        <v>48</v>
      </c>
      <c r="B11" s="173">
        <v>22778</v>
      </c>
    </row>
    <row r="12" spans="1:2" ht="30" customHeight="1">
      <c r="A12" s="81" t="s">
        <v>49</v>
      </c>
      <c r="B12" s="173">
        <v>12011</v>
      </c>
    </row>
    <row r="13" spans="1:2" ht="30" customHeight="1">
      <c r="A13" s="81" t="s">
        <v>50</v>
      </c>
      <c r="B13" s="173">
        <v>3146</v>
      </c>
    </row>
    <row r="14" spans="1:2" ht="30" customHeight="1">
      <c r="A14" s="81" t="s">
        <v>51</v>
      </c>
      <c r="B14" s="173">
        <v>7358</v>
      </c>
    </row>
    <row r="15" spans="1:2" ht="30" customHeight="1">
      <c r="A15" s="81" t="s">
        <v>52</v>
      </c>
      <c r="B15" s="173">
        <v>7666</v>
      </c>
    </row>
    <row r="16" spans="1:2" ht="30" customHeight="1">
      <c r="A16" s="81" t="s">
        <v>53</v>
      </c>
      <c r="B16" s="173">
        <v>1549</v>
      </c>
    </row>
    <row r="17" spans="1:2" ht="30" customHeight="1">
      <c r="A17" s="194" t="s">
        <v>1506</v>
      </c>
      <c r="B17" s="173">
        <v>361</v>
      </c>
    </row>
    <row r="18" spans="1:2" ht="30" customHeight="1">
      <c r="A18" s="81" t="s">
        <v>54</v>
      </c>
      <c r="B18" s="173">
        <v>136</v>
      </c>
    </row>
    <row r="19" spans="1:2" ht="30" customHeight="1">
      <c r="A19" s="81" t="s">
        <v>55</v>
      </c>
      <c r="B19" s="173">
        <v>329</v>
      </c>
    </row>
    <row r="20" spans="1:2" ht="30" customHeight="1">
      <c r="A20" s="81" t="s">
        <v>56</v>
      </c>
      <c r="B20" s="173">
        <v>1437</v>
      </c>
    </row>
    <row r="21" spans="1:2" ht="30" customHeight="1">
      <c r="A21" s="81" t="s">
        <v>57</v>
      </c>
      <c r="B21" s="173">
        <v>104</v>
      </c>
    </row>
    <row r="22" spans="1:2" ht="30" customHeight="1">
      <c r="A22" s="81" t="s">
        <v>58</v>
      </c>
      <c r="B22" s="173">
        <v>628</v>
      </c>
    </row>
    <row r="23" spans="1:2" ht="30" customHeight="1">
      <c r="A23" s="78" t="s">
        <v>59</v>
      </c>
      <c r="B23" s="173">
        <v>500</v>
      </c>
    </row>
    <row r="24" spans="1:2" ht="30" customHeight="1">
      <c r="A24" s="78" t="s">
        <v>60</v>
      </c>
      <c r="B24" s="173">
        <v>5773</v>
      </c>
    </row>
    <row r="25" spans="1:2" ht="30" customHeight="1">
      <c r="A25" s="81" t="s">
        <v>61</v>
      </c>
      <c r="B25" s="173">
        <v>5100</v>
      </c>
    </row>
    <row r="26" spans="1:2" ht="30" customHeight="1">
      <c r="A26" s="174" t="s">
        <v>62</v>
      </c>
      <c r="B26" s="175">
        <v>70</v>
      </c>
    </row>
  </sheetData>
  <mergeCells count="1">
    <mergeCell ref="A1:B1"/>
  </mergeCells>
  <phoneticPr fontId="24" type="noConversion"/>
  <pageMargins left="0.78740157480314965" right="0.47244094488188981" top="0.74803149606299213" bottom="0.74803149606299213" header="0.31496062992125984" footer="0.31496062992125984"/>
  <pageSetup paperSize="9" firstPageNumber="2"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dimension ref="A1:D41"/>
  <sheetViews>
    <sheetView workbookViewId="0">
      <selection activeCell="G15" sqref="G15"/>
    </sheetView>
  </sheetViews>
  <sheetFormatPr defaultColWidth="9" defaultRowHeight="14.4"/>
  <cols>
    <col min="1" max="1" width="43.5546875" customWidth="1"/>
    <col min="2" max="2" width="11" customWidth="1"/>
    <col min="3" max="3" width="25.5546875" customWidth="1"/>
    <col min="4" max="4" width="11" customWidth="1"/>
  </cols>
  <sheetData>
    <row r="1" spans="1:4" ht="27" customHeight="1">
      <c r="A1" s="243" t="s">
        <v>63</v>
      </c>
      <c r="B1" s="243"/>
      <c r="C1" s="243"/>
      <c r="D1" s="243"/>
    </row>
    <row r="2" spans="1:4" ht="15" customHeight="1">
      <c r="A2" s="244" t="s">
        <v>40</v>
      </c>
      <c r="B2" s="244"/>
      <c r="C2" s="244"/>
      <c r="D2" s="244"/>
    </row>
    <row r="3" spans="1:4" ht="18.75" customHeight="1">
      <c r="A3" s="33" t="s">
        <v>64</v>
      </c>
      <c r="B3" s="150" t="s">
        <v>19</v>
      </c>
      <c r="C3" s="34" t="s">
        <v>65</v>
      </c>
      <c r="D3" s="35" t="s">
        <v>19</v>
      </c>
    </row>
    <row r="4" spans="1:4" ht="18.75" customHeight="1">
      <c r="A4" s="151" t="s">
        <v>66</v>
      </c>
      <c r="B4" s="152">
        <f>'1一般公共收入预算表'!B4</f>
        <v>64477</v>
      </c>
      <c r="C4" s="153" t="s">
        <v>67</v>
      </c>
      <c r="D4" s="154">
        <f>'2一般公共支出预算表'!B4</f>
        <v>117420</v>
      </c>
    </row>
    <row r="5" spans="1:4" ht="18.75" customHeight="1">
      <c r="A5" s="151" t="s">
        <v>68</v>
      </c>
      <c r="B5" s="152">
        <f>B6+B34+B35+B39+B40</f>
        <v>64251</v>
      </c>
      <c r="C5" s="153" t="s">
        <v>69</v>
      </c>
      <c r="D5" s="154">
        <f>+D6+D35+D36+D39+D40</f>
        <v>11308</v>
      </c>
    </row>
    <row r="6" spans="1:4" ht="18.75" customHeight="1">
      <c r="A6" s="159" t="s">
        <v>70</v>
      </c>
      <c r="B6" s="152">
        <f>SUM(B7,B11,B33)</f>
        <v>28773</v>
      </c>
      <c r="C6" s="155" t="s">
        <v>71</v>
      </c>
      <c r="D6" s="154">
        <f>SUM(D7:D9)</f>
        <v>9708</v>
      </c>
    </row>
    <row r="7" spans="1:4" ht="18.75" customHeight="1">
      <c r="A7" s="159" t="s">
        <v>72</v>
      </c>
      <c r="B7" s="152">
        <f>SUM(B8:B10)</f>
        <v>6076</v>
      </c>
      <c r="C7" s="155" t="s">
        <v>73</v>
      </c>
      <c r="D7" s="156">
        <v>2219</v>
      </c>
    </row>
    <row r="8" spans="1:4" ht="18.75" customHeight="1">
      <c r="A8" s="230" t="s">
        <v>74</v>
      </c>
      <c r="B8" s="158">
        <v>5061</v>
      </c>
      <c r="C8" s="155" t="s">
        <v>75</v>
      </c>
      <c r="D8" s="156">
        <v>37</v>
      </c>
    </row>
    <row r="9" spans="1:4" ht="18.75" customHeight="1">
      <c r="A9" s="230" t="s">
        <v>76</v>
      </c>
      <c r="B9" s="158">
        <v>344</v>
      </c>
      <c r="C9" s="155" t="s">
        <v>77</v>
      </c>
      <c r="D9" s="156">
        <v>7452</v>
      </c>
    </row>
    <row r="10" spans="1:4" ht="18.75" customHeight="1">
      <c r="A10" s="230" t="s">
        <v>78</v>
      </c>
      <c r="B10" s="158">
        <v>671</v>
      </c>
      <c r="C10" s="155"/>
      <c r="D10" s="156"/>
    </row>
    <row r="11" spans="1:4" ht="18.75" customHeight="1">
      <c r="A11" s="159" t="s">
        <v>79</v>
      </c>
      <c r="B11" s="152">
        <f>SUM(B12:B32)</f>
        <v>20954</v>
      </c>
      <c r="C11" s="155"/>
      <c r="D11" s="96"/>
    </row>
    <row r="12" spans="1:4" ht="18.75" customHeight="1">
      <c r="A12" s="231" t="s">
        <v>80</v>
      </c>
      <c r="B12" s="158">
        <v>952</v>
      </c>
      <c r="C12" s="155"/>
      <c r="D12" s="96"/>
    </row>
    <row r="13" spans="1:4" ht="18.75" customHeight="1">
      <c r="A13" s="232" t="s">
        <v>81</v>
      </c>
      <c r="B13" s="158">
        <f>1286+470</f>
        <v>1756</v>
      </c>
      <c r="C13" s="155"/>
      <c r="D13" s="96"/>
    </row>
    <row r="14" spans="1:4" ht="18.75" customHeight="1">
      <c r="A14" s="233" t="s">
        <v>82</v>
      </c>
      <c r="B14" s="158">
        <v>280</v>
      </c>
      <c r="C14" s="155"/>
      <c r="D14" s="96"/>
    </row>
    <row r="15" spans="1:4" ht="18.75" customHeight="1">
      <c r="A15" s="233" t="s">
        <v>83</v>
      </c>
      <c r="B15" s="158">
        <f>583+476</f>
        <v>1059</v>
      </c>
      <c r="C15" s="155"/>
      <c r="D15" s="96"/>
    </row>
    <row r="16" spans="1:4" ht="18.75" customHeight="1">
      <c r="A16" s="233" t="s">
        <v>84</v>
      </c>
      <c r="B16" s="158">
        <v>2342</v>
      </c>
      <c r="C16" s="155"/>
      <c r="D16" s="96"/>
    </row>
    <row r="17" spans="1:4" ht="18.75" customHeight="1">
      <c r="A17" s="233" t="s">
        <v>85</v>
      </c>
      <c r="B17" s="158">
        <v>803</v>
      </c>
      <c r="C17" s="155"/>
      <c r="D17" s="96"/>
    </row>
    <row r="18" spans="1:4" ht="18.75" customHeight="1">
      <c r="A18" s="233" t="s">
        <v>86</v>
      </c>
      <c r="B18" s="158">
        <v>2947</v>
      </c>
      <c r="C18" s="155"/>
      <c r="D18" s="96"/>
    </row>
    <row r="19" spans="1:4" ht="18.75" customHeight="1">
      <c r="A19" s="233" t="s">
        <v>87</v>
      </c>
      <c r="B19" s="158">
        <v>63</v>
      </c>
      <c r="C19" s="155"/>
      <c r="D19" s="96"/>
    </row>
    <row r="20" spans="1:4" ht="18.75" customHeight="1">
      <c r="A20" s="234" t="s">
        <v>88</v>
      </c>
      <c r="B20" s="158">
        <v>10</v>
      </c>
      <c r="C20" s="155"/>
      <c r="D20" s="96"/>
    </row>
    <row r="21" spans="1:4" ht="18.75" customHeight="1">
      <c r="A21" s="234" t="s">
        <v>89</v>
      </c>
      <c r="B21" s="158">
        <v>859</v>
      </c>
      <c r="C21" s="155"/>
      <c r="D21" s="96"/>
    </row>
    <row r="22" spans="1:4" ht="18.75" customHeight="1">
      <c r="A22" s="234" t="s">
        <v>90</v>
      </c>
      <c r="B22" s="158">
        <v>200</v>
      </c>
      <c r="C22" s="155"/>
      <c r="D22" s="96"/>
    </row>
    <row r="23" spans="1:4" ht="18.75" customHeight="1">
      <c r="A23" s="235" t="s">
        <v>1632</v>
      </c>
      <c r="B23" s="158">
        <v>55</v>
      </c>
      <c r="C23" s="155"/>
      <c r="D23" s="96"/>
    </row>
    <row r="24" spans="1:4" ht="18.75" customHeight="1">
      <c r="A24" s="234" t="s">
        <v>91</v>
      </c>
      <c r="B24" s="158">
        <f>28+4058</f>
        <v>4086</v>
      </c>
      <c r="C24" s="155"/>
      <c r="D24" s="96"/>
    </row>
    <row r="25" spans="1:4" ht="18.75" customHeight="1">
      <c r="A25" s="234" t="s">
        <v>92</v>
      </c>
      <c r="B25" s="158">
        <v>3526</v>
      </c>
      <c r="C25" s="155"/>
      <c r="D25" s="96"/>
    </row>
    <row r="26" spans="1:4" ht="18.75" customHeight="1">
      <c r="A26" s="234" t="s">
        <v>93</v>
      </c>
      <c r="B26" s="158">
        <v>84</v>
      </c>
      <c r="C26" s="155"/>
      <c r="D26" s="96"/>
    </row>
    <row r="27" spans="1:4" ht="18.75" customHeight="1">
      <c r="A27" s="234" t="s">
        <v>94</v>
      </c>
      <c r="B27" s="160">
        <v>63</v>
      </c>
      <c r="C27" s="155"/>
      <c r="D27" s="96"/>
    </row>
    <row r="28" spans="1:4" ht="18.75" customHeight="1">
      <c r="A28" s="234" t="s">
        <v>95</v>
      </c>
      <c r="B28" s="160">
        <v>632</v>
      </c>
      <c r="C28" s="155"/>
      <c r="D28" s="96"/>
    </row>
    <row r="29" spans="1:4" ht="18.75" customHeight="1">
      <c r="A29" s="234" t="s">
        <v>96</v>
      </c>
      <c r="B29" s="160">
        <v>42</v>
      </c>
      <c r="C29" s="155"/>
      <c r="D29" s="96"/>
    </row>
    <row r="30" spans="1:4" ht="18.75" customHeight="1">
      <c r="A30" s="234" t="s">
        <v>97</v>
      </c>
      <c r="B30" s="160">
        <v>197</v>
      </c>
      <c r="C30" s="155"/>
      <c r="D30" s="96"/>
    </row>
    <row r="31" spans="1:4" ht="18.75" customHeight="1">
      <c r="A31" s="235" t="s">
        <v>1633</v>
      </c>
      <c r="B31" s="160">
        <v>10</v>
      </c>
      <c r="C31" s="155"/>
      <c r="D31" s="96"/>
    </row>
    <row r="32" spans="1:4" ht="18.75" customHeight="1">
      <c r="A32" s="157" t="s">
        <v>98</v>
      </c>
      <c r="B32" s="160">
        <f>965+23</f>
        <v>988</v>
      </c>
      <c r="C32" s="155"/>
      <c r="D32" s="96"/>
    </row>
    <row r="33" spans="1:4" ht="18.75" customHeight="1">
      <c r="A33" s="98" t="s">
        <v>99</v>
      </c>
      <c r="B33" s="161">
        <v>1743</v>
      </c>
      <c r="C33" s="155"/>
      <c r="D33" s="96"/>
    </row>
    <row r="34" spans="1:4" ht="18.75" customHeight="1">
      <c r="A34" s="151" t="s">
        <v>100</v>
      </c>
      <c r="B34" s="162"/>
      <c r="C34" s="155"/>
      <c r="D34" s="96"/>
    </row>
    <row r="35" spans="1:4" ht="18.75" customHeight="1">
      <c r="A35" s="98" t="s">
        <v>101</v>
      </c>
      <c r="B35" s="152">
        <f>B36+B37+B38</f>
        <v>35000</v>
      </c>
      <c r="C35" s="105" t="s">
        <v>102</v>
      </c>
      <c r="D35" s="163"/>
    </row>
    <row r="36" spans="1:4" ht="18.75" customHeight="1">
      <c r="A36" s="98" t="s">
        <v>103</v>
      </c>
      <c r="B36" s="158">
        <v>35000</v>
      </c>
      <c r="C36" s="190" t="s">
        <v>104</v>
      </c>
      <c r="D36" s="154"/>
    </row>
    <row r="37" spans="1:4" ht="18.75" customHeight="1">
      <c r="A37" s="83" t="s">
        <v>105</v>
      </c>
      <c r="B37" s="160"/>
      <c r="C37" s="105"/>
      <c r="D37" s="96"/>
    </row>
    <row r="38" spans="1:4" ht="18.75" customHeight="1">
      <c r="A38" s="83" t="s">
        <v>106</v>
      </c>
      <c r="B38" s="160"/>
      <c r="C38" s="106"/>
      <c r="D38" s="96"/>
    </row>
    <row r="39" spans="1:4" ht="18.75" customHeight="1">
      <c r="A39" s="98" t="s">
        <v>107</v>
      </c>
      <c r="B39" s="161"/>
      <c r="C39" s="97" t="s">
        <v>108</v>
      </c>
      <c r="D39" s="163">
        <v>1600</v>
      </c>
    </row>
    <row r="40" spans="1:4" ht="18.75" customHeight="1">
      <c r="A40" s="98" t="s">
        <v>1629</v>
      </c>
      <c r="B40" s="152">
        <v>478</v>
      </c>
      <c r="C40" s="97" t="s">
        <v>109</v>
      </c>
      <c r="D40" s="163"/>
    </row>
    <row r="41" spans="1:4" ht="18.75" customHeight="1">
      <c r="A41" s="164" t="s">
        <v>110</v>
      </c>
      <c r="B41" s="165">
        <f>B5+B4</f>
        <v>128728</v>
      </c>
      <c r="C41" s="166" t="s">
        <v>111</v>
      </c>
      <c r="D41" s="167">
        <f>+D4+D5</f>
        <v>128728</v>
      </c>
    </row>
  </sheetData>
  <mergeCells count="2">
    <mergeCell ref="A1:D1"/>
    <mergeCell ref="A2:D2"/>
  </mergeCells>
  <phoneticPr fontId="24" type="noConversion"/>
  <pageMargins left="0.78740157480314965" right="0.47244094488188981" top="0.74803149606299213" bottom="0.74803149606299213" header="0.31496062992125984" footer="0.31496062992125984"/>
  <pageSetup paperSize="9" firstPageNumber="3" orientation="portrait"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dimension ref="A1:G356"/>
  <sheetViews>
    <sheetView showZeros="0" workbookViewId="0">
      <pane xSplit="3" ySplit="4" topLeftCell="D5" activePane="bottomRight" state="frozen"/>
      <selection activeCell="J9" sqref="J9"/>
      <selection pane="topRight" activeCell="J9" sqref="J9"/>
      <selection pane="bottomLeft" activeCell="J9" sqref="J9"/>
      <selection pane="bottomRight" activeCell="K9" sqref="K9"/>
    </sheetView>
  </sheetViews>
  <sheetFormatPr defaultColWidth="9" defaultRowHeight="14.4"/>
  <cols>
    <col min="1" max="1" width="7.21875" customWidth="1"/>
    <col min="2" max="2" width="23" style="110" customWidth="1"/>
    <col min="3" max="3" width="13.109375" customWidth="1"/>
    <col min="4" max="4" width="11.88671875" customWidth="1"/>
    <col min="5" max="5" width="11.44140625" customWidth="1"/>
    <col min="6" max="6" width="12.109375" customWidth="1"/>
    <col min="7" max="7" width="12.44140625" customWidth="1"/>
  </cols>
  <sheetData>
    <row r="1" spans="1:7" ht="27" customHeight="1">
      <c r="A1" s="247" t="s">
        <v>112</v>
      </c>
      <c r="B1" s="247"/>
      <c r="C1" s="247"/>
      <c r="D1" s="247"/>
      <c r="E1" s="247"/>
      <c r="F1" s="247"/>
      <c r="G1" s="247"/>
    </row>
    <row r="2" spans="1:7" ht="13.2" customHeight="1">
      <c r="A2" s="248" t="str">
        <f>""</f>
        <v/>
      </c>
      <c r="B2" s="248" t="str">
        <f>""</f>
        <v/>
      </c>
      <c r="C2" s="248" t="str">
        <f>""</f>
        <v/>
      </c>
      <c r="D2" s="249" t="s">
        <v>113</v>
      </c>
      <c r="E2" s="248" t="str">
        <f>""</f>
        <v/>
      </c>
      <c r="F2" s="248" t="str">
        <f>""</f>
        <v/>
      </c>
      <c r="G2" s="145" t="s">
        <v>114</v>
      </c>
    </row>
    <row r="3" spans="1:7" ht="16.8" customHeight="1">
      <c r="A3" s="252" t="s">
        <v>115</v>
      </c>
      <c r="B3" s="254" t="s">
        <v>116</v>
      </c>
      <c r="C3" s="250" t="s">
        <v>117</v>
      </c>
      <c r="D3" s="250" t="s">
        <v>118</v>
      </c>
      <c r="E3" s="250"/>
      <c r="F3" s="250" t="s">
        <v>119</v>
      </c>
      <c r="G3" s="251"/>
    </row>
    <row r="4" spans="1:7" ht="23.4" customHeight="1">
      <c r="A4" s="253"/>
      <c r="B4" s="255"/>
      <c r="C4" s="256"/>
      <c r="D4" s="146" t="s">
        <v>120</v>
      </c>
      <c r="E4" s="146" t="s">
        <v>121</v>
      </c>
      <c r="F4" s="146" t="s">
        <v>122</v>
      </c>
      <c r="G4" s="147" t="s">
        <v>1631</v>
      </c>
    </row>
    <row r="5" spans="1:7" ht="15.6" customHeight="1">
      <c r="A5" s="245" t="s">
        <v>1585</v>
      </c>
      <c r="B5" s="246"/>
      <c r="C5" s="200">
        <v>117420.17847300001</v>
      </c>
      <c r="D5" s="200">
        <v>40324.605034</v>
      </c>
      <c r="E5" s="200">
        <v>3447.5563390000002</v>
      </c>
      <c r="F5" s="200">
        <v>73648.017099999997</v>
      </c>
      <c r="G5" s="201">
        <v>15920.276</v>
      </c>
    </row>
    <row r="6" spans="1:7" ht="15.6" customHeight="1">
      <c r="A6" s="148" t="s">
        <v>124</v>
      </c>
      <c r="B6" s="206" t="s">
        <v>125</v>
      </c>
      <c r="C6" s="202">
        <v>14208.011078</v>
      </c>
      <c r="D6" s="202">
        <v>6144.8465880000003</v>
      </c>
      <c r="E6" s="202">
        <v>799.14748999999995</v>
      </c>
      <c r="F6" s="202">
        <v>7264.0169999999998</v>
      </c>
      <c r="G6" s="203">
        <v>2994.3</v>
      </c>
    </row>
    <row r="7" spans="1:7" ht="15.6" customHeight="1">
      <c r="A7" s="148" t="s">
        <v>126</v>
      </c>
      <c r="B7" s="206" t="s">
        <v>127</v>
      </c>
      <c r="C7" s="202">
        <v>308.44570299999998</v>
      </c>
      <c r="D7" s="202">
        <v>219.34646900000001</v>
      </c>
      <c r="E7" s="202">
        <v>37.499234000000001</v>
      </c>
      <c r="F7" s="202">
        <v>51.6</v>
      </c>
      <c r="G7" s="203">
        <v>16.600000000000001</v>
      </c>
    </row>
    <row r="8" spans="1:7" ht="15.6" customHeight="1">
      <c r="A8" s="148" t="s">
        <v>128</v>
      </c>
      <c r="B8" s="206" t="s">
        <v>129</v>
      </c>
      <c r="C8" s="202">
        <v>258.44570299999998</v>
      </c>
      <c r="D8" s="202">
        <v>219.34646900000001</v>
      </c>
      <c r="E8" s="202">
        <v>37.499234000000001</v>
      </c>
      <c r="F8" s="202">
        <v>1.6</v>
      </c>
      <c r="G8" s="203">
        <v>1.6</v>
      </c>
    </row>
    <row r="9" spans="1:7" ht="15.6" customHeight="1">
      <c r="A9" s="148" t="s">
        <v>130</v>
      </c>
      <c r="B9" s="206" t="s">
        <v>131</v>
      </c>
      <c r="C9" s="202">
        <v>15</v>
      </c>
      <c r="D9" s="202">
        <v>0</v>
      </c>
      <c r="E9" s="202">
        <v>0</v>
      </c>
      <c r="F9" s="202">
        <v>15</v>
      </c>
      <c r="G9" s="203">
        <v>15</v>
      </c>
    </row>
    <row r="10" spans="1:7" ht="15.6" customHeight="1">
      <c r="A10" s="148" t="s">
        <v>132</v>
      </c>
      <c r="B10" s="206" t="s">
        <v>133</v>
      </c>
      <c r="C10" s="202">
        <v>20</v>
      </c>
      <c r="D10" s="202">
        <v>0</v>
      </c>
      <c r="E10" s="202">
        <v>0</v>
      </c>
      <c r="F10" s="202">
        <v>20</v>
      </c>
      <c r="G10" s="203">
        <v>0</v>
      </c>
    </row>
    <row r="11" spans="1:7" ht="15.6" customHeight="1">
      <c r="A11" s="148" t="s">
        <v>134</v>
      </c>
      <c r="B11" s="206" t="s">
        <v>135</v>
      </c>
      <c r="C11" s="202">
        <v>15</v>
      </c>
      <c r="D11" s="202">
        <v>0</v>
      </c>
      <c r="E11" s="202">
        <v>0</v>
      </c>
      <c r="F11" s="202">
        <v>15</v>
      </c>
      <c r="G11" s="203">
        <v>0</v>
      </c>
    </row>
    <row r="12" spans="1:7" ht="15.6" customHeight="1">
      <c r="A12" s="148" t="s">
        <v>136</v>
      </c>
      <c r="B12" s="206" t="s">
        <v>137</v>
      </c>
      <c r="C12" s="202">
        <v>207.21615700000001</v>
      </c>
      <c r="D12" s="202">
        <v>132.781521</v>
      </c>
      <c r="E12" s="202">
        <v>23.634636</v>
      </c>
      <c r="F12" s="202">
        <v>50.8</v>
      </c>
      <c r="G12" s="203">
        <v>10.8</v>
      </c>
    </row>
    <row r="13" spans="1:7" ht="15.6" customHeight="1">
      <c r="A13" s="148" t="s">
        <v>138</v>
      </c>
      <c r="B13" s="206" t="s">
        <v>129</v>
      </c>
      <c r="C13" s="202">
        <v>157.21615700000001</v>
      </c>
      <c r="D13" s="202">
        <v>132.781521</v>
      </c>
      <c r="E13" s="202">
        <v>23.634636</v>
      </c>
      <c r="F13" s="202">
        <v>0.8</v>
      </c>
      <c r="G13" s="203">
        <v>0.8</v>
      </c>
    </row>
    <row r="14" spans="1:7" ht="15.6" customHeight="1">
      <c r="A14" s="148" t="s">
        <v>139</v>
      </c>
      <c r="B14" s="206" t="s">
        <v>140</v>
      </c>
      <c r="C14" s="202">
        <v>20</v>
      </c>
      <c r="D14" s="202">
        <v>0</v>
      </c>
      <c r="E14" s="202">
        <v>0</v>
      </c>
      <c r="F14" s="202">
        <v>20</v>
      </c>
      <c r="G14" s="203">
        <v>0</v>
      </c>
    </row>
    <row r="15" spans="1:7" ht="15.6" customHeight="1">
      <c r="A15" s="148" t="s">
        <v>141</v>
      </c>
      <c r="B15" s="206" t="s">
        <v>142</v>
      </c>
      <c r="C15" s="202">
        <v>20</v>
      </c>
      <c r="D15" s="202">
        <v>0</v>
      </c>
      <c r="E15" s="202">
        <v>0</v>
      </c>
      <c r="F15" s="202">
        <v>20</v>
      </c>
      <c r="G15" s="203">
        <v>0</v>
      </c>
    </row>
    <row r="16" spans="1:7" ht="15.6" customHeight="1">
      <c r="A16" s="148" t="s">
        <v>143</v>
      </c>
      <c r="B16" s="206" t="s">
        <v>144</v>
      </c>
      <c r="C16" s="202">
        <v>10</v>
      </c>
      <c r="D16" s="202">
        <v>0</v>
      </c>
      <c r="E16" s="202">
        <v>0</v>
      </c>
      <c r="F16" s="202">
        <v>10</v>
      </c>
      <c r="G16" s="203">
        <v>10</v>
      </c>
    </row>
    <row r="17" spans="1:7" ht="15.6" customHeight="1">
      <c r="A17" s="148" t="s">
        <v>145</v>
      </c>
      <c r="B17" s="206" t="s">
        <v>146</v>
      </c>
      <c r="C17" s="202">
        <v>4254.3605289999996</v>
      </c>
      <c r="D17" s="202">
        <v>2107.7680030000001</v>
      </c>
      <c r="E17" s="202">
        <v>260.35252600000001</v>
      </c>
      <c r="F17" s="202">
        <v>1886.24</v>
      </c>
      <c r="G17" s="203">
        <v>804.14</v>
      </c>
    </row>
    <row r="18" spans="1:7" ht="15.6" customHeight="1">
      <c r="A18" s="148" t="s">
        <v>147</v>
      </c>
      <c r="B18" s="206" t="s">
        <v>129</v>
      </c>
      <c r="C18" s="202">
        <v>2209.931497</v>
      </c>
      <c r="D18" s="202">
        <v>1862.465659</v>
      </c>
      <c r="E18" s="202">
        <v>239.37583799999999</v>
      </c>
      <c r="F18" s="202">
        <v>108.09</v>
      </c>
      <c r="G18" s="203">
        <v>88.09</v>
      </c>
    </row>
    <row r="19" spans="1:7" ht="15.6" customHeight="1">
      <c r="A19" s="148" t="s">
        <v>148</v>
      </c>
      <c r="B19" s="206" t="s">
        <v>131</v>
      </c>
      <c r="C19" s="202">
        <v>63.2</v>
      </c>
      <c r="D19" s="202">
        <v>0</v>
      </c>
      <c r="E19" s="202">
        <v>0</v>
      </c>
      <c r="F19" s="202">
        <v>63.2</v>
      </c>
      <c r="G19" s="203">
        <v>53.2</v>
      </c>
    </row>
    <row r="20" spans="1:7" ht="15.6" customHeight="1">
      <c r="A20" s="148" t="s">
        <v>149</v>
      </c>
      <c r="B20" s="206" t="s">
        <v>150</v>
      </c>
      <c r="C20" s="202">
        <v>896.00211400000001</v>
      </c>
      <c r="D20" s="202">
        <v>65.419411999999994</v>
      </c>
      <c r="E20" s="202">
        <v>5.0827020000000003</v>
      </c>
      <c r="F20" s="202">
        <v>825.5</v>
      </c>
      <c r="G20" s="203">
        <v>17.899999999999999</v>
      </c>
    </row>
    <row r="21" spans="1:7" ht="15.6" customHeight="1">
      <c r="A21" s="148" t="s">
        <v>151</v>
      </c>
      <c r="B21" s="206" t="s">
        <v>152</v>
      </c>
      <c r="C21" s="202">
        <v>41.047001999999999</v>
      </c>
      <c r="D21" s="202">
        <v>35.688338000000002</v>
      </c>
      <c r="E21" s="202">
        <v>5.3586640000000001</v>
      </c>
      <c r="F21" s="202">
        <v>0</v>
      </c>
      <c r="G21" s="203">
        <v>0</v>
      </c>
    </row>
    <row r="22" spans="1:7" ht="15.6" customHeight="1">
      <c r="A22" s="148" t="s">
        <v>153</v>
      </c>
      <c r="B22" s="206" t="s">
        <v>154</v>
      </c>
      <c r="C22" s="202">
        <v>291.2</v>
      </c>
      <c r="D22" s="202">
        <v>0</v>
      </c>
      <c r="E22" s="202">
        <v>0</v>
      </c>
      <c r="F22" s="202">
        <v>291.2</v>
      </c>
      <c r="G22" s="203">
        <v>131.19999999999999</v>
      </c>
    </row>
    <row r="23" spans="1:7" ht="15.6" customHeight="1">
      <c r="A23" s="148" t="s">
        <v>155</v>
      </c>
      <c r="B23" s="206" t="s">
        <v>156</v>
      </c>
      <c r="C23" s="202">
        <v>478.20991600000002</v>
      </c>
      <c r="D23" s="202">
        <v>144.194594</v>
      </c>
      <c r="E23" s="202">
        <v>10.535322000000001</v>
      </c>
      <c r="F23" s="202">
        <v>323.48</v>
      </c>
      <c r="G23" s="203">
        <v>238.98</v>
      </c>
    </row>
    <row r="24" spans="1:7" ht="15.6" customHeight="1">
      <c r="A24" s="148" t="s">
        <v>157</v>
      </c>
      <c r="B24" s="206" t="s">
        <v>158</v>
      </c>
      <c r="C24" s="202">
        <v>274.77</v>
      </c>
      <c r="D24" s="202">
        <v>0</v>
      </c>
      <c r="E24" s="202">
        <v>0</v>
      </c>
      <c r="F24" s="202">
        <v>274.77</v>
      </c>
      <c r="G24" s="203">
        <v>274.77</v>
      </c>
    </row>
    <row r="25" spans="1:7" ht="15.6" customHeight="1">
      <c r="A25" s="148" t="s">
        <v>159</v>
      </c>
      <c r="B25" s="206" t="s">
        <v>160</v>
      </c>
      <c r="C25" s="202">
        <v>1798.856626</v>
      </c>
      <c r="D25" s="202">
        <v>197.95291</v>
      </c>
      <c r="E25" s="202">
        <v>23.803716000000001</v>
      </c>
      <c r="F25" s="202">
        <v>1577.1</v>
      </c>
      <c r="G25" s="203">
        <v>56.6</v>
      </c>
    </row>
    <row r="26" spans="1:7" ht="15.6" customHeight="1">
      <c r="A26" s="148" t="s">
        <v>161</v>
      </c>
      <c r="B26" s="206" t="s">
        <v>129</v>
      </c>
      <c r="C26" s="202">
        <v>278.35662600000001</v>
      </c>
      <c r="D26" s="202">
        <v>197.95291</v>
      </c>
      <c r="E26" s="202">
        <v>23.803716000000001</v>
      </c>
      <c r="F26" s="202">
        <v>56.6</v>
      </c>
      <c r="G26" s="203">
        <v>56.6</v>
      </c>
    </row>
    <row r="27" spans="1:7" ht="15.6" customHeight="1">
      <c r="A27" s="148" t="s">
        <v>162</v>
      </c>
      <c r="B27" s="206" t="s">
        <v>163</v>
      </c>
      <c r="C27" s="202">
        <v>10</v>
      </c>
      <c r="D27" s="202">
        <v>0</v>
      </c>
      <c r="E27" s="202">
        <v>0</v>
      </c>
      <c r="F27" s="202">
        <v>10</v>
      </c>
      <c r="G27" s="203">
        <v>0</v>
      </c>
    </row>
    <row r="28" spans="1:7" ht="15.6" customHeight="1">
      <c r="A28" s="148" t="s">
        <v>164</v>
      </c>
      <c r="B28" s="206" t="s">
        <v>165</v>
      </c>
      <c r="C28" s="202">
        <v>1510.5</v>
      </c>
      <c r="D28" s="202">
        <v>0</v>
      </c>
      <c r="E28" s="202">
        <v>0</v>
      </c>
      <c r="F28" s="202">
        <v>1510.5</v>
      </c>
      <c r="G28" s="203">
        <v>0</v>
      </c>
    </row>
    <row r="29" spans="1:7" ht="15.6" customHeight="1">
      <c r="A29" s="148" t="s">
        <v>166</v>
      </c>
      <c r="B29" s="206" t="s">
        <v>167</v>
      </c>
      <c r="C29" s="202">
        <v>260.54074500000002</v>
      </c>
      <c r="D29" s="202">
        <v>106.06260899999999</v>
      </c>
      <c r="E29" s="202">
        <v>13.758136</v>
      </c>
      <c r="F29" s="202">
        <v>140.72</v>
      </c>
      <c r="G29" s="203">
        <v>30.72</v>
      </c>
    </row>
    <row r="30" spans="1:7" ht="15.6" customHeight="1">
      <c r="A30" s="148" t="s">
        <v>168</v>
      </c>
      <c r="B30" s="206" t="s">
        <v>129</v>
      </c>
      <c r="C30" s="202">
        <v>150.54074499999999</v>
      </c>
      <c r="D30" s="202">
        <v>106.06260899999999</v>
      </c>
      <c r="E30" s="202">
        <v>13.758136</v>
      </c>
      <c r="F30" s="202">
        <v>30.72</v>
      </c>
      <c r="G30" s="203">
        <v>30.72</v>
      </c>
    </row>
    <row r="31" spans="1:7" ht="15.6" customHeight="1">
      <c r="A31" s="148" t="s">
        <v>169</v>
      </c>
      <c r="B31" s="206" t="s">
        <v>170</v>
      </c>
      <c r="C31" s="202">
        <v>100</v>
      </c>
      <c r="D31" s="202">
        <v>0</v>
      </c>
      <c r="E31" s="202">
        <v>0</v>
      </c>
      <c r="F31" s="202">
        <v>100</v>
      </c>
      <c r="G31" s="203">
        <v>0</v>
      </c>
    </row>
    <row r="32" spans="1:7" ht="15.6" customHeight="1">
      <c r="A32" s="148" t="s">
        <v>171</v>
      </c>
      <c r="B32" s="206" t="s">
        <v>172</v>
      </c>
      <c r="C32" s="202">
        <v>10</v>
      </c>
      <c r="D32" s="202">
        <v>0</v>
      </c>
      <c r="E32" s="202">
        <v>0</v>
      </c>
      <c r="F32" s="202">
        <v>10</v>
      </c>
      <c r="G32" s="203">
        <v>0</v>
      </c>
    </row>
    <row r="33" spans="1:7" ht="15.6" customHeight="1">
      <c r="A33" s="148" t="s">
        <v>173</v>
      </c>
      <c r="B33" s="206" t="s">
        <v>174</v>
      </c>
      <c r="C33" s="202">
        <v>1508.946353</v>
      </c>
      <c r="D33" s="202">
        <v>367.786993</v>
      </c>
      <c r="E33" s="202">
        <v>34.559359999999998</v>
      </c>
      <c r="F33" s="202">
        <v>1106.5999999999999</v>
      </c>
      <c r="G33" s="203">
        <v>841.6</v>
      </c>
    </row>
    <row r="34" spans="1:7" ht="15.6" customHeight="1">
      <c r="A34" s="148" t="s">
        <v>175</v>
      </c>
      <c r="B34" s="206" t="s">
        <v>129</v>
      </c>
      <c r="C34" s="202">
        <v>370.37507799999997</v>
      </c>
      <c r="D34" s="202">
        <v>338.409402</v>
      </c>
      <c r="E34" s="202">
        <v>31.965675999999998</v>
      </c>
      <c r="F34" s="202">
        <v>0</v>
      </c>
      <c r="G34" s="203">
        <v>0</v>
      </c>
    </row>
    <row r="35" spans="1:7" ht="15.6" customHeight="1">
      <c r="A35" s="148" t="s">
        <v>176</v>
      </c>
      <c r="B35" s="206" t="s">
        <v>177</v>
      </c>
      <c r="C35" s="202">
        <v>250</v>
      </c>
      <c r="D35" s="202">
        <v>0</v>
      </c>
      <c r="E35" s="202">
        <v>0</v>
      </c>
      <c r="F35" s="202">
        <v>250</v>
      </c>
      <c r="G35" s="203">
        <v>0</v>
      </c>
    </row>
    <row r="36" spans="1:7" ht="15.6" customHeight="1">
      <c r="A36" s="148" t="s">
        <v>178</v>
      </c>
      <c r="B36" s="206" t="s">
        <v>179</v>
      </c>
      <c r="C36" s="202">
        <v>800</v>
      </c>
      <c r="D36" s="202">
        <v>0</v>
      </c>
      <c r="E36" s="202">
        <v>0</v>
      </c>
      <c r="F36" s="202">
        <v>800</v>
      </c>
      <c r="G36" s="203">
        <v>800</v>
      </c>
    </row>
    <row r="37" spans="1:7" ht="15.6" customHeight="1">
      <c r="A37" s="148" t="s">
        <v>180</v>
      </c>
      <c r="B37" s="206" t="s">
        <v>156</v>
      </c>
      <c r="C37" s="202">
        <v>31.971274999999999</v>
      </c>
      <c r="D37" s="202">
        <v>29.377590999999999</v>
      </c>
      <c r="E37" s="202">
        <v>2.5936840000000001</v>
      </c>
      <c r="F37" s="202">
        <v>0</v>
      </c>
      <c r="G37" s="203">
        <v>0</v>
      </c>
    </row>
    <row r="38" spans="1:7" ht="15.6" customHeight="1">
      <c r="A38" s="148" t="s">
        <v>181</v>
      </c>
      <c r="B38" s="206" t="s">
        <v>182</v>
      </c>
      <c r="C38" s="202">
        <v>56.6</v>
      </c>
      <c r="D38" s="202">
        <v>0</v>
      </c>
      <c r="E38" s="202">
        <v>0</v>
      </c>
      <c r="F38" s="202">
        <v>56.6</v>
      </c>
      <c r="G38" s="203">
        <v>41.6</v>
      </c>
    </row>
    <row r="39" spans="1:7" ht="15.6" customHeight="1">
      <c r="A39" s="148" t="s">
        <v>183</v>
      </c>
      <c r="B39" s="206" t="s">
        <v>184</v>
      </c>
      <c r="C39" s="202">
        <v>1000</v>
      </c>
      <c r="D39" s="202">
        <v>0</v>
      </c>
      <c r="E39" s="202">
        <v>0</v>
      </c>
      <c r="F39" s="202">
        <v>1000</v>
      </c>
      <c r="G39" s="203">
        <v>840</v>
      </c>
    </row>
    <row r="40" spans="1:7" ht="15.6" customHeight="1">
      <c r="A40" s="148" t="s">
        <v>185</v>
      </c>
      <c r="B40" s="206" t="s">
        <v>186</v>
      </c>
      <c r="C40" s="202">
        <v>1000</v>
      </c>
      <c r="D40" s="202">
        <v>0</v>
      </c>
      <c r="E40" s="202">
        <v>0</v>
      </c>
      <c r="F40" s="202">
        <v>1000</v>
      </c>
      <c r="G40" s="203">
        <v>840</v>
      </c>
    </row>
    <row r="41" spans="1:7" ht="15.6" customHeight="1">
      <c r="A41" s="148" t="s">
        <v>187</v>
      </c>
      <c r="B41" s="206" t="s">
        <v>188</v>
      </c>
      <c r="C41" s="202">
        <v>165.73862500000001</v>
      </c>
      <c r="D41" s="202">
        <v>133.90260699999999</v>
      </c>
      <c r="E41" s="202">
        <v>11.836017999999999</v>
      </c>
      <c r="F41" s="202">
        <v>20</v>
      </c>
      <c r="G41" s="203">
        <v>20</v>
      </c>
    </row>
    <row r="42" spans="1:7" ht="15.6" customHeight="1">
      <c r="A42" s="148" t="s">
        <v>189</v>
      </c>
      <c r="B42" s="206" t="s">
        <v>129</v>
      </c>
      <c r="C42" s="202">
        <v>165.73862500000001</v>
      </c>
      <c r="D42" s="202">
        <v>133.90260699999999</v>
      </c>
      <c r="E42" s="202">
        <v>11.836017999999999</v>
      </c>
      <c r="F42" s="202">
        <v>20</v>
      </c>
      <c r="G42" s="203">
        <v>20</v>
      </c>
    </row>
    <row r="43" spans="1:7" ht="15.6" customHeight="1">
      <c r="A43" s="148" t="s">
        <v>190</v>
      </c>
      <c r="B43" s="206" t="s">
        <v>191</v>
      </c>
      <c r="C43" s="202">
        <v>216.825639</v>
      </c>
      <c r="D43" s="202">
        <v>187.539783</v>
      </c>
      <c r="E43" s="202">
        <v>25.845856000000001</v>
      </c>
      <c r="F43" s="202">
        <v>3.44</v>
      </c>
      <c r="G43" s="203">
        <v>3.44</v>
      </c>
    </row>
    <row r="44" spans="1:7" ht="15.6" customHeight="1">
      <c r="A44" s="148" t="s">
        <v>192</v>
      </c>
      <c r="B44" s="206" t="s">
        <v>129</v>
      </c>
      <c r="C44" s="202">
        <v>216.825639</v>
      </c>
      <c r="D44" s="202">
        <v>187.539783</v>
      </c>
      <c r="E44" s="202">
        <v>25.845856000000001</v>
      </c>
      <c r="F44" s="202">
        <v>3.44</v>
      </c>
      <c r="G44" s="203">
        <v>3.44</v>
      </c>
    </row>
    <row r="45" spans="1:7" ht="15.6" customHeight="1">
      <c r="A45" s="148" t="s">
        <v>193</v>
      </c>
      <c r="B45" s="206" t="s">
        <v>194</v>
      </c>
      <c r="C45" s="202">
        <v>640.97887600000001</v>
      </c>
      <c r="D45" s="202">
        <v>488.52108600000003</v>
      </c>
      <c r="E45" s="202">
        <v>79.657790000000006</v>
      </c>
      <c r="F45" s="202">
        <v>72.8</v>
      </c>
      <c r="G45" s="203">
        <v>42.8</v>
      </c>
    </row>
    <row r="46" spans="1:7" ht="15.6" customHeight="1">
      <c r="A46" s="148" t="s">
        <v>195</v>
      </c>
      <c r="B46" s="206" t="s">
        <v>129</v>
      </c>
      <c r="C46" s="202">
        <v>568.17887599999995</v>
      </c>
      <c r="D46" s="202">
        <v>488.52108600000003</v>
      </c>
      <c r="E46" s="202">
        <v>79.657790000000006</v>
      </c>
      <c r="F46" s="202">
        <v>0</v>
      </c>
      <c r="G46" s="203">
        <v>0</v>
      </c>
    </row>
    <row r="47" spans="1:7" ht="15.6" customHeight="1">
      <c r="A47" s="148" t="s">
        <v>196</v>
      </c>
      <c r="B47" s="206" t="s">
        <v>131</v>
      </c>
      <c r="C47" s="202">
        <v>72.8</v>
      </c>
      <c r="D47" s="202">
        <v>0</v>
      </c>
      <c r="E47" s="202">
        <v>0</v>
      </c>
      <c r="F47" s="202">
        <v>72.8</v>
      </c>
      <c r="G47" s="203">
        <v>42.8</v>
      </c>
    </row>
    <row r="48" spans="1:7" ht="15.6" customHeight="1">
      <c r="A48" s="148" t="s">
        <v>197</v>
      </c>
      <c r="B48" s="206" t="s">
        <v>198</v>
      </c>
      <c r="C48" s="202">
        <v>332.78352000000001</v>
      </c>
      <c r="D48" s="202">
        <v>111.95286400000001</v>
      </c>
      <c r="E48" s="202">
        <v>9.8306559999999994</v>
      </c>
      <c r="F48" s="202">
        <v>211</v>
      </c>
      <c r="G48" s="203">
        <v>155</v>
      </c>
    </row>
    <row r="49" spans="1:7" ht="15.6" customHeight="1">
      <c r="A49" s="148" t="s">
        <v>199</v>
      </c>
      <c r="B49" s="206" t="s">
        <v>129</v>
      </c>
      <c r="C49" s="202">
        <v>65.152771999999999</v>
      </c>
      <c r="D49" s="202">
        <v>58.440855999999997</v>
      </c>
      <c r="E49" s="202">
        <v>6.7119160000000004</v>
      </c>
      <c r="F49" s="202">
        <v>0</v>
      </c>
      <c r="G49" s="203">
        <v>0</v>
      </c>
    </row>
    <row r="50" spans="1:7" ht="15.6" customHeight="1">
      <c r="A50" s="148" t="s">
        <v>200</v>
      </c>
      <c r="B50" s="206" t="s">
        <v>131</v>
      </c>
      <c r="C50" s="202">
        <v>109</v>
      </c>
      <c r="D50" s="202">
        <v>0</v>
      </c>
      <c r="E50" s="202">
        <v>0</v>
      </c>
      <c r="F50" s="202">
        <v>109</v>
      </c>
      <c r="G50" s="203">
        <v>103</v>
      </c>
    </row>
    <row r="51" spans="1:7" ht="15.6" customHeight="1">
      <c r="A51" s="148" t="s">
        <v>201</v>
      </c>
      <c r="B51" s="206" t="s">
        <v>202</v>
      </c>
      <c r="C51" s="202">
        <v>50</v>
      </c>
      <c r="D51" s="202">
        <v>0</v>
      </c>
      <c r="E51" s="202">
        <v>0</v>
      </c>
      <c r="F51" s="202">
        <v>50</v>
      </c>
      <c r="G51" s="203">
        <v>0</v>
      </c>
    </row>
    <row r="52" spans="1:7" ht="15.6" customHeight="1">
      <c r="A52" s="148" t="s">
        <v>203</v>
      </c>
      <c r="B52" s="206" t="s">
        <v>156</v>
      </c>
      <c r="C52" s="202">
        <v>108.630748</v>
      </c>
      <c r="D52" s="202">
        <v>53.512008000000002</v>
      </c>
      <c r="E52" s="202">
        <v>3.1187399999999998</v>
      </c>
      <c r="F52" s="202">
        <v>52</v>
      </c>
      <c r="G52" s="203">
        <v>52</v>
      </c>
    </row>
    <row r="53" spans="1:7" ht="15.6" customHeight="1">
      <c r="A53" s="148" t="s">
        <v>204</v>
      </c>
      <c r="B53" s="206" t="s">
        <v>205</v>
      </c>
      <c r="C53" s="202">
        <v>23</v>
      </c>
      <c r="D53" s="202">
        <v>0</v>
      </c>
      <c r="E53" s="202">
        <v>0</v>
      </c>
      <c r="F53" s="202">
        <v>23</v>
      </c>
      <c r="G53" s="203">
        <v>0</v>
      </c>
    </row>
    <row r="54" spans="1:7" ht="15.6" customHeight="1">
      <c r="A54" s="148" t="s">
        <v>206</v>
      </c>
      <c r="B54" s="206" t="s">
        <v>207</v>
      </c>
      <c r="C54" s="202">
        <v>23</v>
      </c>
      <c r="D54" s="202">
        <v>0</v>
      </c>
      <c r="E54" s="202">
        <v>0</v>
      </c>
      <c r="F54" s="202">
        <v>23</v>
      </c>
      <c r="G54" s="203">
        <v>0</v>
      </c>
    </row>
    <row r="55" spans="1:7" ht="15.6" customHeight="1">
      <c r="A55" s="148" t="s">
        <v>208</v>
      </c>
      <c r="B55" s="206" t="s">
        <v>209</v>
      </c>
      <c r="C55" s="202">
        <v>47.406579999999998</v>
      </c>
      <c r="D55" s="202">
        <v>44.465868</v>
      </c>
      <c r="E55" s="202">
        <v>2.940712</v>
      </c>
      <c r="F55" s="202">
        <v>0</v>
      </c>
      <c r="G55" s="203">
        <v>0</v>
      </c>
    </row>
    <row r="56" spans="1:7" ht="15.6" customHeight="1">
      <c r="A56" s="148" t="s">
        <v>210</v>
      </c>
      <c r="B56" s="206" t="s">
        <v>129</v>
      </c>
      <c r="C56" s="202">
        <v>47.406579999999998</v>
      </c>
      <c r="D56" s="202">
        <v>44.465868</v>
      </c>
      <c r="E56" s="202">
        <v>2.940712</v>
      </c>
      <c r="F56" s="202">
        <v>0</v>
      </c>
      <c r="G56" s="203">
        <v>0</v>
      </c>
    </row>
    <row r="57" spans="1:7" ht="15.6" customHeight="1">
      <c r="A57" s="148" t="s">
        <v>211</v>
      </c>
      <c r="B57" s="206" t="s">
        <v>212</v>
      </c>
      <c r="C57" s="202">
        <v>34.246648</v>
      </c>
      <c r="D57" s="202">
        <v>27.317896000000001</v>
      </c>
      <c r="E57" s="202">
        <v>3.9287519999999998</v>
      </c>
      <c r="F57" s="202">
        <v>3</v>
      </c>
      <c r="G57" s="203">
        <v>3</v>
      </c>
    </row>
    <row r="58" spans="1:7" ht="15.6" customHeight="1">
      <c r="A58" s="148" t="s">
        <v>213</v>
      </c>
      <c r="B58" s="206" t="s">
        <v>129</v>
      </c>
      <c r="C58" s="202">
        <v>31.246648</v>
      </c>
      <c r="D58" s="202">
        <v>27.317896000000001</v>
      </c>
      <c r="E58" s="202">
        <v>3.9287519999999998</v>
      </c>
      <c r="F58" s="202">
        <v>0</v>
      </c>
      <c r="G58" s="203">
        <v>0</v>
      </c>
    </row>
    <row r="59" spans="1:7" ht="15.6" customHeight="1">
      <c r="A59" s="148" t="s">
        <v>214</v>
      </c>
      <c r="B59" s="206" t="s">
        <v>215</v>
      </c>
      <c r="C59" s="202">
        <v>3</v>
      </c>
      <c r="D59" s="202">
        <v>0</v>
      </c>
      <c r="E59" s="202">
        <v>0</v>
      </c>
      <c r="F59" s="202">
        <v>3</v>
      </c>
      <c r="G59" s="203">
        <v>3</v>
      </c>
    </row>
    <row r="60" spans="1:7" ht="15.6" customHeight="1">
      <c r="A60" s="148" t="s">
        <v>216</v>
      </c>
      <c r="B60" s="206" t="s">
        <v>217</v>
      </c>
      <c r="C60" s="202">
        <v>91.475313999999997</v>
      </c>
      <c r="D60" s="202">
        <v>64.684529999999995</v>
      </c>
      <c r="E60" s="202">
        <v>10.390784</v>
      </c>
      <c r="F60" s="202">
        <v>16.399999999999999</v>
      </c>
      <c r="G60" s="203">
        <v>5</v>
      </c>
    </row>
    <row r="61" spans="1:7" ht="15.6" customHeight="1">
      <c r="A61" s="148" t="s">
        <v>218</v>
      </c>
      <c r="B61" s="206" t="s">
        <v>129</v>
      </c>
      <c r="C61" s="202">
        <v>75.075314000000006</v>
      </c>
      <c r="D61" s="202">
        <v>64.684529999999995</v>
      </c>
      <c r="E61" s="202">
        <v>10.390784</v>
      </c>
      <c r="F61" s="202">
        <v>0</v>
      </c>
      <c r="G61" s="203">
        <v>0</v>
      </c>
    </row>
    <row r="62" spans="1:7" ht="15.6" customHeight="1">
      <c r="A62" s="148" t="s">
        <v>219</v>
      </c>
      <c r="B62" s="206" t="s">
        <v>131</v>
      </c>
      <c r="C62" s="202">
        <v>10.199999999999999</v>
      </c>
      <c r="D62" s="202">
        <v>0</v>
      </c>
      <c r="E62" s="202">
        <v>0</v>
      </c>
      <c r="F62" s="202">
        <v>10.199999999999999</v>
      </c>
      <c r="G62" s="203">
        <v>0</v>
      </c>
    </row>
    <row r="63" spans="1:7" ht="15.6" customHeight="1">
      <c r="A63" s="148" t="s">
        <v>220</v>
      </c>
      <c r="B63" s="206" t="s">
        <v>221</v>
      </c>
      <c r="C63" s="202">
        <v>6.2</v>
      </c>
      <c r="D63" s="202">
        <v>0</v>
      </c>
      <c r="E63" s="202">
        <v>0</v>
      </c>
      <c r="F63" s="202">
        <v>6.2</v>
      </c>
      <c r="G63" s="203">
        <v>5</v>
      </c>
    </row>
    <row r="64" spans="1:7" ht="15.6" customHeight="1">
      <c r="A64" s="148" t="s">
        <v>222</v>
      </c>
      <c r="B64" s="206" t="s">
        <v>223</v>
      </c>
      <c r="C64" s="202">
        <v>485.119801</v>
      </c>
      <c r="D64" s="202">
        <v>332.224625</v>
      </c>
      <c r="E64" s="202">
        <v>53.138176000000001</v>
      </c>
      <c r="F64" s="202">
        <v>99.757000000000005</v>
      </c>
      <c r="G64" s="203">
        <v>33.200000000000003</v>
      </c>
    </row>
    <row r="65" spans="1:7" ht="15.6" customHeight="1">
      <c r="A65" s="148" t="s">
        <v>224</v>
      </c>
      <c r="B65" s="206" t="s">
        <v>129</v>
      </c>
      <c r="C65" s="202">
        <v>385.36280099999999</v>
      </c>
      <c r="D65" s="202">
        <v>332.224625</v>
      </c>
      <c r="E65" s="202">
        <v>53.138176000000001</v>
      </c>
      <c r="F65" s="202">
        <v>0</v>
      </c>
      <c r="G65" s="203">
        <v>0</v>
      </c>
    </row>
    <row r="66" spans="1:7" ht="15.6" customHeight="1">
      <c r="A66" s="148" t="s">
        <v>225</v>
      </c>
      <c r="B66" s="206" t="s">
        <v>226</v>
      </c>
      <c r="C66" s="202">
        <v>99.757000000000005</v>
      </c>
      <c r="D66" s="202">
        <v>0</v>
      </c>
      <c r="E66" s="202">
        <v>0</v>
      </c>
      <c r="F66" s="202">
        <v>99.757000000000005</v>
      </c>
      <c r="G66" s="203">
        <v>33.200000000000003</v>
      </c>
    </row>
    <row r="67" spans="1:7" ht="15.6" customHeight="1">
      <c r="A67" s="148" t="s">
        <v>227</v>
      </c>
      <c r="B67" s="206" t="s">
        <v>228</v>
      </c>
      <c r="C67" s="202">
        <v>439.174328</v>
      </c>
      <c r="D67" s="202">
        <v>309.09131400000001</v>
      </c>
      <c r="E67" s="202">
        <v>41.283014000000001</v>
      </c>
      <c r="F67" s="202">
        <v>88.8</v>
      </c>
      <c r="G67" s="203">
        <v>3.8</v>
      </c>
    </row>
    <row r="68" spans="1:7" ht="15.6" customHeight="1">
      <c r="A68" s="148" t="s">
        <v>229</v>
      </c>
      <c r="B68" s="206" t="s">
        <v>129</v>
      </c>
      <c r="C68" s="202">
        <v>231.31271000000001</v>
      </c>
      <c r="D68" s="202">
        <v>197.455198</v>
      </c>
      <c r="E68" s="202">
        <v>33.857512</v>
      </c>
      <c r="F68" s="202">
        <v>0</v>
      </c>
      <c r="G68" s="203">
        <v>0</v>
      </c>
    </row>
    <row r="69" spans="1:7" ht="15.6" customHeight="1">
      <c r="A69" s="148" t="s">
        <v>230</v>
      </c>
      <c r="B69" s="206" t="s">
        <v>156</v>
      </c>
      <c r="C69" s="202">
        <v>119.061618</v>
      </c>
      <c r="D69" s="202">
        <v>111.636116</v>
      </c>
      <c r="E69" s="202">
        <v>7.4255019999999998</v>
      </c>
      <c r="F69" s="202">
        <v>0</v>
      </c>
      <c r="G69" s="203">
        <v>0</v>
      </c>
    </row>
    <row r="70" spans="1:7" ht="15.6" customHeight="1">
      <c r="A70" s="148" t="s">
        <v>231</v>
      </c>
      <c r="B70" s="206" t="s">
        <v>232</v>
      </c>
      <c r="C70" s="202">
        <v>88.8</v>
      </c>
      <c r="D70" s="202">
        <v>0</v>
      </c>
      <c r="E70" s="202">
        <v>0</v>
      </c>
      <c r="F70" s="202">
        <v>88.8</v>
      </c>
      <c r="G70" s="203">
        <v>3.8</v>
      </c>
    </row>
    <row r="71" spans="1:7" ht="15.6" customHeight="1">
      <c r="A71" s="148" t="s">
        <v>233</v>
      </c>
      <c r="B71" s="206" t="s">
        <v>234</v>
      </c>
      <c r="C71" s="202">
        <v>775.08521800000005</v>
      </c>
      <c r="D71" s="202">
        <v>156.681544</v>
      </c>
      <c r="E71" s="202">
        <v>25.003674</v>
      </c>
      <c r="F71" s="202">
        <v>593.4</v>
      </c>
      <c r="G71" s="203">
        <v>20.399999999999999</v>
      </c>
    </row>
    <row r="72" spans="1:7" ht="15.6" customHeight="1">
      <c r="A72" s="148" t="s">
        <v>235</v>
      </c>
      <c r="B72" s="206" t="s">
        <v>129</v>
      </c>
      <c r="C72" s="202">
        <v>181.68521799999999</v>
      </c>
      <c r="D72" s="202">
        <v>156.681544</v>
      </c>
      <c r="E72" s="202">
        <v>25.003674</v>
      </c>
      <c r="F72" s="202">
        <v>0</v>
      </c>
      <c r="G72" s="203">
        <v>0</v>
      </c>
    </row>
    <row r="73" spans="1:7" ht="15.6" customHeight="1">
      <c r="A73" s="148" t="s">
        <v>236</v>
      </c>
      <c r="B73" s="206" t="s">
        <v>237</v>
      </c>
      <c r="C73" s="202">
        <v>593.4</v>
      </c>
      <c r="D73" s="202">
        <v>0</v>
      </c>
      <c r="E73" s="202">
        <v>0</v>
      </c>
      <c r="F73" s="202">
        <v>593.4</v>
      </c>
      <c r="G73" s="203">
        <v>20.399999999999999</v>
      </c>
    </row>
    <row r="74" spans="1:7" ht="15.6" customHeight="1">
      <c r="A74" s="148" t="s">
        <v>238</v>
      </c>
      <c r="B74" s="206" t="s">
        <v>239</v>
      </c>
      <c r="C74" s="202">
        <v>86.180712999999997</v>
      </c>
      <c r="D74" s="202">
        <v>61.272632999999999</v>
      </c>
      <c r="E74" s="202">
        <v>10.50808</v>
      </c>
      <c r="F74" s="202">
        <v>14.4</v>
      </c>
      <c r="G74" s="203">
        <v>0.4</v>
      </c>
    </row>
    <row r="75" spans="1:7" ht="15.6" customHeight="1">
      <c r="A75" s="148" t="s">
        <v>240</v>
      </c>
      <c r="B75" s="206" t="s">
        <v>129</v>
      </c>
      <c r="C75" s="202">
        <v>71.780713000000006</v>
      </c>
      <c r="D75" s="202">
        <v>61.272632999999999</v>
      </c>
      <c r="E75" s="202">
        <v>10.50808</v>
      </c>
      <c r="F75" s="202">
        <v>0</v>
      </c>
      <c r="G75" s="203">
        <v>0</v>
      </c>
    </row>
    <row r="76" spans="1:7" ht="15.6" customHeight="1">
      <c r="A76" s="148" t="s">
        <v>241</v>
      </c>
      <c r="B76" s="206" t="s">
        <v>242</v>
      </c>
      <c r="C76" s="202">
        <v>3</v>
      </c>
      <c r="D76" s="202">
        <v>0</v>
      </c>
      <c r="E76" s="202">
        <v>0</v>
      </c>
      <c r="F76" s="202">
        <v>3</v>
      </c>
      <c r="G76" s="203">
        <v>0</v>
      </c>
    </row>
    <row r="77" spans="1:7" ht="15.6" customHeight="1">
      <c r="A77" s="148" t="s">
        <v>243</v>
      </c>
      <c r="B77" s="206" t="s">
        <v>244</v>
      </c>
      <c r="C77" s="202">
        <v>11.4</v>
      </c>
      <c r="D77" s="202">
        <v>0</v>
      </c>
      <c r="E77" s="202">
        <v>0</v>
      </c>
      <c r="F77" s="202">
        <v>11.4</v>
      </c>
      <c r="G77" s="203">
        <v>0.4</v>
      </c>
    </row>
    <row r="78" spans="1:7" ht="15.6" customHeight="1">
      <c r="A78" s="148" t="s">
        <v>245</v>
      </c>
      <c r="B78" s="206" t="s">
        <v>246</v>
      </c>
      <c r="C78" s="202">
        <v>96.426197000000002</v>
      </c>
      <c r="D78" s="202">
        <v>74.933599000000001</v>
      </c>
      <c r="E78" s="202">
        <v>7.4925980000000001</v>
      </c>
      <c r="F78" s="202">
        <v>14</v>
      </c>
      <c r="G78" s="203">
        <v>14</v>
      </c>
    </row>
    <row r="79" spans="1:7" ht="15.6" customHeight="1">
      <c r="A79" s="148" t="s">
        <v>247</v>
      </c>
      <c r="B79" s="206" t="s">
        <v>129</v>
      </c>
      <c r="C79" s="202">
        <v>28.132558</v>
      </c>
      <c r="D79" s="202">
        <v>24.751124000000001</v>
      </c>
      <c r="E79" s="202">
        <v>3.3814340000000001</v>
      </c>
      <c r="F79" s="202">
        <v>0</v>
      </c>
      <c r="G79" s="203">
        <v>0</v>
      </c>
    </row>
    <row r="80" spans="1:7" ht="15.6" customHeight="1">
      <c r="A80" s="148" t="s">
        <v>248</v>
      </c>
      <c r="B80" s="206" t="s">
        <v>156</v>
      </c>
      <c r="C80" s="202">
        <v>68.293638999999999</v>
      </c>
      <c r="D80" s="202">
        <v>50.182474999999997</v>
      </c>
      <c r="E80" s="202">
        <v>4.1111639999999996</v>
      </c>
      <c r="F80" s="202">
        <v>14</v>
      </c>
      <c r="G80" s="203">
        <v>14</v>
      </c>
    </row>
    <row r="81" spans="1:7" ht="15.6" customHeight="1">
      <c r="A81" s="148" t="s">
        <v>249</v>
      </c>
      <c r="B81" s="206" t="s">
        <v>250</v>
      </c>
      <c r="C81" s="202">
        <v>57.634954999999998</v>
      </c>
      <c r="D81" s="202">
        <v>39.366401000000003</v>
      </c>
      <c r="E81" s="202">
        <v>3.268554</v>
      </c>
      <c r="F81" s="202">
        <v>15</v>
      </c>
      <c r="G81" s="203">
        <v>15</v>
      </c>
    </row>
    <row r="82" spans="1:7" ht="15.6" customHeight="1">
      <c r="A82" s="148" t="s">
        <v>251</v>
      </c>
      <c r="B82" s="206" t="s">
        <v>129</v>
      </c>
      <c r="C82" s="202">
        <v>42.634954999999998</v>
      </c>
      <c r="D82" s="202">
        <v>39.366401000000003</v>
      </c>
      <c r="E82" s="202">
        <v>3.268554</v>
      </c>
      <c r="F82" s="202">
        <v>0</v>
      </c>
      <c r="G82" s="203">
        <v>0</v>
      </c>
    </row>
    <row r="83" spans="1:7" ht="15.6" customHeight="1">
      <c r="A83" s="148" t="s">
        <v>252</v>
      </c>
      <c r="B83" s="206" t="s">
        <v>253</v>
      </c>
      <c r="C83" s="202">
        <v>15</v>
      </c>
      <c r="D83" s="202">
        <v>0</v>
      </c>
      <c r="E83" s="202">
        <v>0</v>
      </c>
      <c r="F83" s="202">
        <v>15</v>
      </c>
      <c r="G83" s="203">
        <v>15</v>
      </c>
    </row>
    <row r="84" spans="1:7" ht="15.6" customHeight="1">
      <c r="A84" s="148" t="s">
        <v>254</v>
      </c>
      <c r="B84" s="206" t="s">
        <v>255</v>
      </c>
      <c r="C84" s="202">
        <v>1377.5685510000001</v>
      </c>
      <c r="D84" s="202">
        <v>981.19333300000005</v>
      </c>
      <c r="E84" s="202">
        <v>120.415218</v>
      </c>
      <c r="F84" s="202">
        <v>275.95999999999998</v>
      </c>
      <c r="G84" s="203">
        <v>77.8</v>
      </c>
    </row>
    <row r="85" spans="1:7" ht="15.6" customHeight="1">
      <c r="A85" s="148" t="s">
        <v>256</v>
      </c>
      <c r="B85" s="206" t="s">
        <v>129</v>
      </c>
      <c r="C85" s="202">
        <v>1101.608551</v>
      </c>
      <c r="D85" s="202">
        <v>981.19333300000005</v>
      </c>
      <c r="E85" s="202">
        <v>120.415218</v>
      </c>
      <c r="F85" s="202">
        <v>0</v>
      </c>
      <c r="G85" s="203">
        <v>0</v>
      </c>
    </row>
    <row r="86" spans="1:7" ht="15.6" customHeight="1">
      <c r="A86" s="148" t="s">
        <v>257</v>
      </c>
      <c r="B86" s="206" t="s">
        <v>131</v>
      </c>
      <c r="C86" s="202">
        <v>77.8</v>
      </c>
      <c r="D86" s="202">
        <v>0</v>
      </c>
      <c r="E86" s="202">
        <v>0</v>
      </c>
      <c r="F86" s="202">
        <v>77.8</v>
      </c>
      <c r="G86" s="203">
        <v>77.8</v>
      </c>
    </row>
    <row r="87" spans="1:7" ht="15.6" customHeight="1">
      <c r="A87" s="148" t="s">
        <v>258</v>
      </c>
      <c r="B87" s="206" t="s">
        <v>259</v>
      </c>
      <c r="C87" s="202">
        <v>195.16</v>
      </c>
      <c r="D87" s="202">
        <v>0</v>
      </c>
      <c r="E87" s="202">
        <v>0</v>
      </c>
      <c r="F87" s="202">
        <v>195.16</v>
      </c>
      <c r="G87" s="203">
        <v>0</v>
      </c>
    </row>
    <row r="88" spans="1:7" ht="15.6" customHeight="1">
      <c r="A88" s="148" t="s">
        <v>260</v>
      </c>
      <c r="B88" s="206" t="s">
        <v>261</v>
      </c>
      <c r="C88" s="202">
        <v>3</v>
      </c>
      <c r="D88" s="202">
        <v>0</v>
      </c>
      <c r="E88" s="202">
        <v>0</v>
      </c>
      <c r="F88" s="202">
        <v>3</v>
      </c>
      <c r="G88" s="203">
        <v>0</v>
      </c>
    </row>
    <row r="89" spans="1:7" ht="15.6" customHeight="1">
      <c r="A89" s="148" t="s">
        <v>262</v>
      </c>
      <c r="B89" s="206" t="s">
        <v>263</v>
      </c>
      <c r="C89" s="202">
        <v>613.04</v>
      </c>
      <c r="D89" s="202">
        <v>0</v>
      </c>
      <c r="E89" s="202">
        <v>0</v>
      </c>
      <c r="F89" s="202">
        <v>613.04</v>
      </c>
      <c r="G89" s="203">
        <v>0.4</v>
      </c>
    </row>
    <row r="90" spans="1:7" ht="15.6" customHeight="1">
      <c r="A90" s="148" t="s">
        <v>264</v>
      </c>
      <c r="B90" s="206" t="s">
        <v>265</v>
      </c>
      <c r="C90" s="202">
        <v>613.04</v>
      </c>
      <c r="D90" s="202">
        <v>0</v>
      </c>
      <c r="E90" s="202">
        <v>0</v>
      </c>
      <c r="F90" s="202">
        <v>613.04</v>
      </c>
      <c r="G90" s="203">
        <v>0.4</v>
      </c>
    </row>
    <row r="91" spans="1:7" ht="15.6" customHeight="1">
      <c r="A91" s="148" t="s">
        <v>266</v>
      </c>
      <c r="B91" s="206" t="s">
        <v>267</v>
      </c>
      <c r="C91" s="202">
        <v>20</v>
      </c>
      <c r="D91" s="202">
        <v>0</v>
      </c>
      <c r="E91" s="202">
        <v>0</v>
      </c>
      <c r="F91" s="202">
        <v>20</v>
      </c>
      <c r="G91" s="203">
        <v>0</v>
      </c>
    </row>
    <row r="92" spans="1:7" ht="15.6" customHeight="1">
      <c r="A92" s="148" t="s">
        <v>268</v>
      </c>
      <c r="B92" s="206" t="s">
        <v>269</v>
      </c>
      <c r="C92" s="202">
        <v>552.04</v>
      </c>
      <c r="D92" s="202">
        <v>0</v>
      </c>
      <c r="E92" s="202">
        <v>0</v>
      </c>
      <c r="F92" s="202">
        <v>552.04</v>
      </c>
      <c r="G92" s="203">
        <v>0.4</v>
      </c>
    </row>
    <row r="93" spans="1:7" ht="15.6" customHeight="1">
      <c r="A93" s="148" t="s">
        <v>270</v>
      </c>
      <c r="B93" s="206" t="s">
        <v>271</v>
      </c>
      <c r="C93" s="202">
        <v>1</v>
      </c>
      <c r="D93" s="202">
        <v>0</v>
      </c>
      <c r="E93" s="202">
        <v>0</v>
      </c>
      <c r="F93" s="202">
        <v>1</v>
      </c>
      <c r="G93" s="203">
        <v>0</v>
      </c>
    </row>
    <row r="94" spans="1:7" ht="15.6" customHeight="1">
      <c r="A94" s="148" t="s">
        <v>272</v>
      </c>
      <c r="B94" s="206" t="s">
        <v>273</v>
      </c>
      <c r="C94" s="202">
        <v>30</v>
      </c>
      <c r="D94" s="202">
        <v>0</v>
      </c>
      <c r="E94" s="202">
        <v>0</v>
      </c>
      <c r="F94" s="202">
        <v>30</v>
      </c>
      <c r="G94" s="203">
        <v>0</v>
      </c>
    </row>
    <row r="95" spans="1:7" ht="15.6" customHeight="1">
      <c r="A95" s="148" t="s">
        <v>274</v>
      </c>
      <c r="B95" s="206" t="s">
        <v>275</v>
      </c>
      <c r="C95" s="202">
        <v>10</v>
      </c>
      <c r="D95" s="202">
        <v>0</v>
      </c>
      <c r="E95" s="202">
        <v>0</v>
      </c>
      <c r="F95" s="202">
        <v>10</v>
      </c>
      <c r="G95" s="203">
        <v>0</v>
      </c>
    </row>
    <row r="96" spans="1:7" ht="15.6" customHeight="1">
      <c r="A96" s="148" t="s">
        <v>276</v>
      </c>
      <c r="B96" s="206" t="s">
        <v>277</v>
      </c>
      <c r="C96" s="202">
        <v>3518.4233840000002</v>
      </c>
      <c r="D96" s="202">
        <v>1303.4499539999999</v>
      </c>
      <c r="E96" s="202">
        <v>168.07343</v>
      </c>
      <c r="F96" s="202">
        <v>2046.9</v>
      </c>
      <c r="G96" s="203">
        <v>1145.0999999999999</v>
      </c>
    </row>
    <row r="97" spans="1:7" ht="15.6" customHeight="1">
      <c r="A97" s="148" t="s">
        <v>278</v>
      </c>
      <c r="B97" s="206" t="s">
        <v>279</v>
      </c>
      <c r="C97" s="202">
        <v>9</v>
      </c>
      <c r="D97" s="202">
        <v>0</v>
      </c>
      <c r="E97" s="202">
        <v>0</v>
      </c>
      <c r="F97" s="202">
        <v>9</v>
      </c>
      <c r="G97" s="203">
        <v>9</v>
      </c>
    </row>
    <row r="98" spans="1:7" ht="15.6" customHeight="1">
      <c r="A98" s="148" t="s">
        <v>280</v>
      </c>
      <c r="B98" s="206" t="s">
        <v>281</v>
      </c>
      <c r="C98" s="202">
        <v>9</v>
      </c>
      <c r="D98" s="202">
        <v>0</v>
      </c>
      <c r="E98" s="202">
        <v>0</v>
      </c>
      <c r="F98" s="202">
        <v>9</v>
      </c>
      <c r="G98" s="203">
        <v>9</v>
      </c>
    </row>
    <row r="99" spans="1:7" ht="15.6" customHeight="1">
      <c r="A99" s="148" t="s">
        <v>282</v>
      </c>
      <c r="B99" s="206" t="s">
        <v>283</v>
      </c>
      <c r="C99" s="202">
        <v>356.1</v>
      </c>
      <c r="D99" s="202">
        <v>0</v>
      </c>
      <c r="E99" s="202">
        <v>0</v>
      </c>
      <c r="F99" s="202">
        <v>356.1</v>
      </c>
      <c r="G99" s="203">
        <v>218.4</v>
      </c>
    </row>
    <row r="100" spans="1:7" ht="15.6" customHeight="1">
      <c r="A100" s="148" t="s">
        <v>284</v>
      </c>
      <c r="B100" s="206" t="s">
        <v>285</v>
      </c>
      <c r="C100" s="202">
        <v>356.1</v>
      </c>
      <c r="D100" s="202">
        <v>0</v>
      </c>
      <c r="E100" s="202">
        <v>0</v>
      </c>
      <c r="F100" s="202">
        <v>356.1</v>
      </c>
      <c r="G100" s="203">
        <v>218.4</v>
      </c>
    </row>
    <row r="101" spans="1:7" ht="15.6" customHeight="1">
      <c r="A101" s="148" t="s">
        <v>286</v>
      </c>
      <c r="B101" s="206" t="s">
        <v>287</v>
      </c>
      <c r="C101" s="202">
        <v>989.57042899999999</v>
      </c>
      <c r="D101" s="202">
        <v>488.26521700000001</v>
      </c>
      <c r="E101" s="202">
        <v>60.705212000000003</v>
      </c>
      <c r="F101" s="202">
        <v>440.6</v>
      </c>
      <c r="G101" s="203">
        <v>100.6</v>
      </c>
    </row>
    <row r="102" spans="1:7" ht="15.6" customHeight="1">
      <c r="A102" s="148" t="s">
        <v>288</v>
      </c>
      <c r="B102" s="206" t="s">
        <v>129</v>
      </c>
      <c r="C102" s="202">
        <v>728.57042899999999</v>
      </c>
      <c r="D102" s="202">
        <v>488.26521700000001</v>
      </c>
      <c r="E102" s="202">
        <v>60.705212000000003</v>
      </c>
      <c r="F102" s="202">
        <v>179.6</v>
      </c>
      <c r="G102" s="203">
        <v>3.6</v>
      </c>
    </row>
    <row r="103" spans="1:7" ht="15.6" customHeight="1">
      <c r="A103" s="148" t="s">
        <v>289</v>
      </c>
      <c r="B103" s="206" t="s">
        <v>290</v>
      </c>
      <c r="C103" s="202">
        <v>30</v>
      </c>
      <c r="D103" s="202">
        <v>0</v>
      </c>
      <c r="E103" s="202">
        <v>0</v>
      </c>
      <c r="F103" s="202">
        <v>30</v>
      </c>
      <c r="G103" s="203">
        <v>0</v>
      </c>
    </row>
    <row r="104" spans="1:7" ht="15.6" customHeight="1">
      <c r="A104" s="148" t="s">
        <v>291</v>
      </c>
      <c r="B104" s="206" t="s">
        <v>292</v>
      </c>
      <c r="C104" s="202">
        <v>231</v>
      </c>
      <c r="D104" s="202">
        <v>0</v>
      </c>
      <c r="E104" s="202">
        <v>0</v>
      </c>
      <c r="F104" s="202">
        <v>231</v>
      </c>
      <c r="G104" s="203">
        <v>97</v>
      </c>
    </row>
    <row r="105" spans="1:7" ht="15.6" customHeight="1">
      <c r="A105" s="148" t="s">
        <v>293</v>
      </c>
      <c r="B105" s="206" t="s">
        <v>294</v>
      </c>
      <c r="C105" s="202">
        <v>1266.3945670000001</v>
      </c>
      <c r="D105" s="202">
        <v>552.03173300000003</v>
      </c>
      <c r="E105" s="202">
        <v>70.762833999999998</v>
      </c>
      <c r="F105" s="202">
        <v>643.6</v>
      </c>
      <c r="G105" s="203">
        <v>259.60000000000002</v>
      </c>
    </row>
    <row r="106" spans="1:7" ht="15.6" customHeight="1">
      <c r="A106" s="148" t="s">
        <v>295</v>
      </c>
      <c r="B106" s="206" t="s">
        <v>129</v>
      </c>
      <c r="C106" s="202">
        <v>1266.3945670000001</v>
      </c>
      <c r="D106" s="202">
        <v>552.03173300000003</v>
      </c>
      <c r="E106" s="202">
        <v>70.762833999999998</v>
      </c>
      <c r="F106" s="202">
        <v>643.6</v>
      </c>
      <c r="G106" s="203">
        <v>259.60000000000002</v>
      </c>
    </row>
    <row r="107" spans="1:7" ht="15.6" customHeight="1">
      <c r="A107" s="148" t="s">
        <v>296</v>
      </c>
      <c r="B107" s="206" t="s">
        <v>297</v>
      </c>
      <c r="C107" s="202">
        <v>350.35838799999999</v>
      </c>
      <c r="D107" s="202">
        <v>263.15300400000001</v>
      </c>
      <c r="E107" s="202">
        <v>36.605384000000001</v>
      </c>
      <c r="F107" s="202">
        <v>50.6</v>
      </c>
      <c r="G107" s="203">
        <v>10.5</v>
      </c>
    </row>
    <row r="108" spans="1:7" ht="15.6" customHeight="1">
      <c r="A108" s="148" t="s">
        <v>298</v>
      </c>
      <c r="B108" s="206" t="s">
        <v>129</v>
      </c>
      <c r="C108" s="202">
        <v>310.25838800000002</v>
      </c>
      <c r="D108" s="202">
        <v>263.15300400000001</v>
      </c>
      <c r="E108" s="202">
        <v>36.605384000000001</v>
      </c>
      <c r="F108" s="202">
        <v>10.5</v>
      </c>
      <c r="G108" s="203">
        <v>10.5</v>
      </c>
    </row>
    <row r="109" spans="1:7" ht="15.6" customHeight="1">
      <c r="A109" s="148" t="s">
        <v>299</v>
      </c>
      <c r="B109" s="206" t="s">
        <v>300</v>
      </c>
      <c r="C109" s="202">
        <v>5</v>
      </c>
      <c r="D109" s="202">
        <v>0</v>
      </c>
      <c r="E109" s="202">
        <v>0</v>
      </c>
      <c r="F109" s="202">
        <v>5</v>
      </c>
      <c r="G109" s="203">
        <v>0</v>
      </c>
    </row>
    <row r="110" spans="1:7" ht="15.6" customHeight="1">
      <c r="A110" s="148" t="s">
        <v>301</v>
      </c>
      <c r="B110" s="206" t="s">
        <v>302</v>
      </c>
      <c r="C110" s="202">
        <v>2.6</v>
      </c>
      <c r="D110" s="202">
        <v>0</v>
      </c>
      <c r="E110" s="202">
        <v>0</v>
      </c>
      <c r="F110" s="202">
        <v>2.6</v>
      </c>
      <c r="G110" s="203">
        <v>0</v>
      </c>
    </row>
    <row r="111" spans="1:7" ht="15.6" customHeight="1">
      <c r="A111" s="148" t="s">
        <v>303</v>
      </c>
      <c r="B111" s="206" t="s">
        <v>304</v>
      </c>
      <c r="C111" s="202">
        <v>1</v>
      </c>
      <c r="D111" s="202">
        <v>0</v>
      </c>
      <c r="E111" s="202">
        <v>0</v>
      </c>
      <c r="F111" s="202">
        <v>1</v>
      </c>
      <c r="G111" s="203">
        <v>0</v>
      </c>
    </row>
    <row r="112" spans="1:7" ht="15.6" customHeight="1">
      <c r="A112" s="148" t="s">
        <v>305</v>
      </c>
      <c r="B112" s="206" t="s">
        <v>306</v>
      </c>
      <c r="C112" s="202">
        <v>20</v>
      </c>
      <c r="D112" s="202">
        <v>0</v>
      </c>
      <c r="E112" s="202">
        <v>0</v>
      </c>
      <c r="F112" s="202">
        <v>20</v>
      </c>
      <c r="G112" s="203">
        <v>0</v>
      </c>
    </row>
    <row r="113" spans="1:7" ht="15.6" customHeight="1">
      <c r="A113" s="148" t="s">
        <v>307</v>
      </c>
      <c r="B113" s="206" t="s">
        <v>308</v>
      </c>
      <c r="C113" s="202">
        <v>11.5</v>
      </c>
      <c r="D113" s="202">
        <v>0</v>
      </c>
      <c r="E113" s="202">
        <v>0</v>
      </c>
      <c r="F113" s="202">
        <v>11.5</v>
      </c>
      <c r="G113" s="203">
        <v>0</v>
      </c>
    </row>
    <row r="114" spans="1:7" ht="15.6" customHeight="1">
      <c r="A114" s="148" t="s">
        <v>309</v>
      </c>
      <c r="B114" s="206" t="s">
        <v>310</v>
      </c>
      <c r="C114" s="202">
        <v>547</v>
      </c>
      <c r="D114" s="202">
        <v>0</v>
      </c>
      <c r="E114" s="202">
        <v>0</v>
      </c>
      <c r="F114" s="202">
        <v>547</v>
      </c>
      <c r="G114" s="203">
        <v>547</v>
      </c>
    </row>
    <row r="115" spans="1:7" ht="15.6" customHeight="1">
      <c r="A115" s="148" t="s">
        <v>311</v>
      </c>
      <c r="B115" s="206" t="s">
        <v>310</v>
      </c>
      <c r="C115" s="202">
        <v>547</v>
      </c>
      <c r="D115" s="202">
        <v>0</v>
      </c>
      <c r="E115" s="202">
        <v>0</v>
      </c>
      <c r="F115" s="202">
        <v>547</v>
      </c>
      <c r="G115" s="203">
        <v>547</v>
      </c>
    </row>
    <row r="116" spans="1:7" ht="15.6" customHeight="1">
      <c r="A116" s="148" t="s">
        <v>312</v>
      </c>
      <c r="B116" s="206" t="s">
        <v>313</v>
      </c>
      <c r="C116" s="202">
        <v>24768.652783000001</v>
      </c>
      <c r="D116" s="202">
        <v>18373.579517999999</v>
      </c>
      <c r="E116" s="202">
        <v>852.33326499999998</v>
      </c>
      <c r="F116" s="202">
        <v>5542.74</v>
      </c>
      <c r="G116" s="203">
        <v>2310</v>
      </c>
    </row>
    <row r="117" spans="1:7" ht="15.6" customHeight="1">
      <c r="A117" s="148" t="s">
        <v>314</v>
      </c>
      <c r="B117" s="206" t="s">
        <v>315</v>
      </c>
      <c r="C117" s="202">
        <v>776.80993699999999</v>
      </c>
      <c r="D117" s="202">
        <v>525.27216799999997</v>
      </c>
      <c r="E117" s="202">
        <v>32.737769</v>
      </c>
      <c r="F117" s="202">
        <v>218.8</v>
      </c>
      <c r="G117" s="203">
        <v>28.8</v>
      </c>
    </row>
    <row r="118" spans="1:7" ht="15.6" customHeight="1">
      <c r="A118" s="148" t="s">
        <v>316</v>
      </c>
      <c r="B118" s="206" t="s">
        <v>129</v>
      </c>
      <c r="C118" s="202">
        <v>558.80993699999999</v>
      </c>
      <c r="D118" s="202">
        <v>525.27216799999997</v>
      </c>
      <c r="E118" s="202">
        <v>32.737769</v>
      </c>
      <c r="F118" s="202">
        <v>0.8</v>
      </c>
      <c r="G118" s="203">
        <v>0.8</v>
      </c>
    </row>
    <row r="119" spans="1:7" ht="15.6" customHeight="1">
      <c r="A119" s="148" t="s">
        <v>317</v>
      </c>
      <c r="B119" s="206" t="s">
        <v>318</v>
      </c>
      <c r="C119" s="202">
        <v>218</v>
      </c>
      <c r="D119" s="202">
        <v>0</v>
      </c>
      <c r="E119" s="202">
        <v>0</v>
      </c>
      <c r="F119" s="202">
        <v>218</v>
      </c>
      <c r="G119" s="203">
        <v>28</v>
      </c>
    </row>
    <row r="120" spans="1:7" ht="15.6" customHeight="1">
      <c r="A120" s="148" t="s">
        <v>319</v>
      </c>
      <c r="B120" s="206" t="s">
        <v>320</v>
      </c>
      <c r="C120" s="202">
        <v>21866.107829</v>
      </c>
      <c r="D120" s="202">
        <v>17382.425749000002</v>
      </c>
      <c r="E120" s="202">
        <v>790.04208000000006</v>
      </c>
      <c r="F120" s="202">
        <v>3693.64</v>
      </c>
      <c r="G120" s="203">
        <v>2271.6</v>
      </c>
    </row>
    <row r="121" spans="1:7" ht="15.6" customHeight="1">
      <c r="A121" s="148" t="s">
        <v>321</v>
      </c>
      <c r="B121" s="206" t="s">
        <v>322</v>
      </c>
      <c r="C121" s="202">
        <v>1745.1478030000001</v>
      </c>
      <c r="D121" s="202">
        <v>1153.6232440000001</v>
      </c>
      <c r="E121" s="202">
        <v>74.524558999999996</v>
      </c>
      <c r="F121" s="202">
        <v>517</v>
      </c>
      <c r="G121" s="203">
        <v>482</v>
      </c>
    </row>
    <row r="122" spans="1:7" ht="15.6" customHeight="1">
      <c r="A122" s="148" t="s">
        <v>323</v>
      </c>
      <c r="B122" s="206" t="s">
        <v>324</v>
      </c>
      <c r="C122" s="202">
        <v>11619.000078999999</v>
      </c>
      <c r="D122" s="202">
        <v>9541.2596990000002</v>
      </c>
      <c r="E122" s="202">
        <v>440.22037999999998</v>
      </c>
      <c r="F122" s="202">
        <v>1637.52</v>
      </c>
      <c r="G122" s="203">
        <v>1469.6</v>
      </c>
    </row>
    <row r="123" spans="1:7" ht="15.6" customHeight="1">
      <c r="A123" s="148" t="s">
        <v>325</v>
      </c>
      <c r="B123" s="206" t="s">
        <v>326</v>
      </c>
      <c r="C123" s="202">
        <v>7350.0599469999997</v>
      </c>
      <c r="D123" s="202">
        <v>6687.5428060000004</v>
      </c>
      <c r="E123" s="202">
        <v>275.29714100000001</v>
      </c>
      <c r="F123" s="202">
        <v>387.22</v>
      </c>
      <c r="G123" s="203">
        <v>311.7</v>
      </c>
    </row>
    <row r="124" spans="1:7" ht="15.6" customHeight="1">
      <c r="A124" s="148" t="s">
        <v>327</v>
      </c>
      <c r="B124" s="206" t="s">
        <v>328</v>
      </c>
      <c r="C124" s="202">
        <v>17</v>
      </c>
      <c r="D124" s="202">
        <v>0</v>
      </c>
      <c r="E124" s="202">
        <v>0</v>
      </c>
      <c r="F124" s="202">
        <v>17</v>
      </c>
      <c r="G124" s="203">
        <v>3</v>
      </c>
    </row>
    <row r="125" spans="1:7" ht="15.6" customHeight="1">
      <c r="A125" s="148" t="s">
        <v>329</v>
      </c>
      <c r="B125" s="206" t="s">
        <v>330</v>
      </c>
      <c r="C125" s="202">
        <v>1134.9000000000001</v>
      </c>
      <c r="D125" s="202">
        <v>0</v>
      </c>
      <c r="E125" s="202">
        <v>0</v>
      </c>
      <c r="F125" s="202">
        <v>1134.9000000000001</v>
      </c>
      <c r="G125" s="203">
        <v>5.3</v>
      </c>
    </row>
    <row r="126" spans="1:7" ht="15.6" customHeight="1">
      <c r="A126" s="148" t="s">
        <v>331</v>
      </c>
      <c r="B126" s="206" t="s">
        <v>332</v>
      </c>
      <c r="C126" s="202">
        <v>5</v>
      </c>
      <c r="D126" s="202">
        <v>0</v>
      </c>
      <c r="E126" s="202">
        <v>0</v>
      </c>
      <c r="F126" s="202">
        <v>5</v>
      </c>
      <c r="G126" s="203">
        <v>0</v>
      </c>
    </row>
    <row r="127" spans="1:7" ht="15.6" customHeight="1">
      <c r="A127" s="148" t="s">
        <v>333</v>
      </c>
      <c r="B127" s="206" t="s">
        <v>334</v>
      </c>
      <c r="C127" s="202">
        <v>5</v>
      </c>
      <c r="D127" s="202">
        <v>0</v>
      </c>
      <c r="E127" s="202">
        <v>0</v>
      </c>
      <c r="F127" s="202">
        <v>5</v>
      </c>
      <c r="G127" s="203">
        <v>0</v>
      </c>
    </row>
    <row r="128" spans="1:7" ht="15.6" customHeight="1">
      <c r="A128" s="148" t="s">
        <v>335</v>
      </c>
      <c r="B128" s="206" t="s">
        <v>336</v>
      </c>
      <c r="C128" s="202">
        <v>98.821511000000001</v>
      </c>
      <c r="D128" s="202">
        <v>93.956867000000003</v>
      </c>
      <c r="E128" s="202">
        <v>4.8646440000000002</v>
      </c>
      <c r="F128" s="202">
        <v>0</v>
      </c>
      <c r="G128" s="203">
        <v>0</v>
      </c>
    </row>
    <row r="129" spans="1:7" ht="15.6" customHeight="1">
      <c r="A129" s="148" t="s">
        <v>337</v>
      </c>
      <c r="B129" s="206" t="s">
        <v>338</v>
      </c>
      <c r="C129" s="202">
        <v>98.821511000000001</v>
      </c>
      <c r="D129" s="202">
        <v>93.956867000000003</v>
      </c>
      <c r="E129" s="202">
        <v>4.8646440000000002</v>
      </c>
      <c r="F129" s="202">
        <v>0</v>
      </c>
      <c r="G129" s="203">
        <v>0</v>
      </c>
    </row>
    <row r="130" spans="1:7" ht="15.6" customHeight="1">
      <c r="A130" s="148" t="s">
        <v>339</v>
      </c>
      <c r="B130" s="206" t="s">
        <v>340</v>
      </c>
      <c r="C130" s="202">
        <v>397.01350600000001</v>
      </c>
      <c r="D130" s="202">
        <v>371.924734</v>
      </c>
      <c r="E130" s="202">
        <v>24.688772</v>
      </c>
      <c r="F130" s="202">
        <v>0.4</v>
      </c>
      <c r="G130" s="203">
        <v>0.4</v>
      </c>
    </row>
    <row r="131" spans="1:7" ht="15.6" customHeight="1">
      <c r="A131" s="148" t="s">
        <v>341</v>
      </c>
      <c r="B131" s="206" t="s">
        <v>342</v>
      </c>
      <c r="C131" s="202">
        <v>262.12012499999997</v>
      </c>
      <c r="D131" s="202">
        <v>248.43658500000001</v>
      </c>
      <c r="E131" s="202">
        <v>13.683540000000001</v>
      </c>
      <c r="F131" s="202">
        <v>0</v>
      </c>
      <c r="G131" s="203">
        <v>0</v>
      </c>
    </row>
    <row r="132" spans="1:7" ht="15.6" customHeight="1">
      <c r="A132" s="148" t="s">
        <v>343</v>
      </c>
      <c r="B132" s="206" t="s">
        <v>344</v>
      </c>
      <c r="C132" s="202">
        <v>134.89338100000001</v>
      </c>
      <c r="D132" s="202">
        <v>123.48814900000001</v>
      </c>
      <c r="E132" s="202">
        <v>11.005231999999999</v>
      </c>
      <c r="F132" s="202">
        <v>0.4</v>
      </c>
      <c r="G132" s="203">
        <v>0.4</v>
      </c>
    </row>
    <row r="133" spans="1:7" ht="15.6" customHeight="1">
      <c r="A133" s="148" t="s">
        <v>345</v>
      </c>
      <c r="B133" s="206" t="s">
        <v>346</v>
      </c>
      <c r="C133" s="202">
        <v>1623.4</v>
      </c>
      <c r="D133" s="202">
        <v>0</v>
      </c>
      <c r="E133" s="202">
        <v>0</v>
      </c>
      <c r="F133" s="202">
        <v>1623.4</v>
      </c>
      <c r="G133" s="203">
        <v>9.1999999999999993</v>
      </c>
    </row>
    <row r="134" spans="1:7" ht="15.6" customHeight="1">
      <c r="A134" s="148" t="s">
        <v>347</v>
      </c>
      <c r="B134" s="206" t="s">
        <v>348</v>
      </c>
      <c r="C134" s="202">
        <v>1623.4</v>
      </c>
      <c r="D134" s="202">
        <v>0</v>
      </c>
      <c r="E134" s="202">
        <v>0</v>
      </c>
      <c r="F134" s="202">
        <v>1623.4</v>
      </c>
      <c r="G134" s="203">
        <v>9.1999999999999993</v>
      </c>
    </row>
    <row r="135" spans="1:7" ht="15.6" customHeight="1">
      <c r="A135" s="148" t="s">
        <v>349</v>
      </c>
      <c r="B135" s="206" t="s">
        <v>350</v>
      </c>
      <c r="C135" s="202">
        <v>1.5</v>
      </c>
      <c r="D135" s="202">
        <v>0</v>
      </c>
      <c r="E135" s="202">
        <v>0</v>
      </c>
      <c r="F135" s="202">
        <v>1.5</v>
      </c>
      <c r="G135" s="203">
        <v>0</v>
      </c>
    </row>
    <row r="136" spans="1:7" ht="15.6" customHeight="1">
      <c r="A136" s="148" t="s">
        <v>351</v>
      </c>
      <c r="B136" s="206" t="s">
        <v>350</v>
      </c>
      <c r="C136" s="202">
        <v>1.5</v>
      </c>
      <c r="D136" s="202">
        <v>0</v>
      </c>
      <c r="E136" s="202">
        <v>0</v>
      </c>
      <c r="F136" s="202">
        <v>1.5</v>
      </c>
      <c r="G136" s="203">
        <v>0</v>
      </c>
    </row>
    <row r="137" spans="1:7" ht="15.6" customHeight="1">
      <c r="A137" s="148" t="s">
        <v>352</v>
      </c>
      <c r="B137" s="206" t="s">
        <v>353</v>
      </c>
      <c r="C137" s="202">
        <v>547.33855600000004</v>
      </c>
      <c r="D137" s="202">
        <v>124.933165</v>
      </c>
      <c r="E137" s="202">
        <v>11.405391</v>
      </c>
      <c r="F137" s="202">
        <v>411</v>
      </c>
      <c r="G137" s="203">
        <v>0</v>
      </c>
    </row>
    <row r="138" spans="1:7" ht="15.6" customHeight="1">
      <c r="A138" s="148" t="s">
        <v>354</v>
      </c>
      <c r="B138" s="206" t="s">
        <v>355</v>
      </c>
      <c r="C138" s="202">
        <v>136.33855600000001</v>
      </c>
      <c r="D138" s="202">
        <v>124.933165</v>
      </c>
      <c r="E138" s="202">
        <v>11.405391</v>
      </c>
      <c r="F138" s="202">
        <v>0</v>
      </c>
      <c r="G138" s="203">
        <v>0</v>
      </c>
    </row>
    <row r="139" spans="1:7" ht="15.6" customHeight="1">
      <c r="A139" s="148" t="s">
        <v>356</v>
      </c>
      <c r="B139" s="206" t="s">
        <v>129</v>
      </c>
      <c r="C139" s="202">
        <v>80.142388999999994</v>
      </c>
      <c r="D139" s="202">
        <v>73.898088999999999</v>
      </c>
      <c r="E139" s="202">
        <v>6.2443</v>
      </c>
      <c r="F139" s="202">
        <v>0</v>
      </c>
      <c r="G139" s="203">
        <v>0</v>
      </c>
    </row>
    <row r="140" spans="1:7" ht="15.6" customHeight="1">
      <c r="A140" s="148" t="s">
        <v>357</v>
      </c>
      <c r="B140" s="206" t="s">
        <v>358</v>
      </c>
      <c r="C140" s="202">
        <v>56.196167000000003</v>
      </c>
      <c r="D140" s="202">
        <v>51.035075999999997</v>
      </c>
      <c r="E140" s="202">
        <v>5.1610909999999999</v>
      </c>
      <c r="F140" s="202">
        <v>0</v>
      </c>
      <c r="G140" s="203">
        <v>0</v>
      </c>
    </row>
    <row r="141" spans="1:7" ht="15.6" customHeight="1">
      <c r="A141" s="148" t="s">
        <v>359</v>
      </c>
      <c r="B141" s="206" t="s">
        <v>360</v>
      </c>
      <c r="C141" s="202">
        <v>210</v>
      </c>
      <c r="D141" s="202">
        <v>0</v>
      </c>
      <c r="E141" s="202">
        <v>0</v>
      </c>
      <c r="F141" s="202">
        <v>210</v>
      </c>
      <c r="G141" s="203">
        <v>0</v>
      </c>
    </row>
    <row r="142" spans="1:7" ht="15.6" customHeight="1">
      <c r="A142" s="148" t="s">
        <v>361</v>
      </c>
      <c r="B142" s="206" t="s">
        <v>362</v>
      </c>
      <c r="C142" s="202">
        <v>210</v>
      </c>
      <c r="D142" s="202">
        <v>0</v>
      </c>
      <c r="E142" s="202">
        <v>0</v>
      </c>
      <c r="F142" s="202">
        <v>210</v>
      </c>
      <c r="G142" s="203">
        <v>0</v>
      </c>
    </row>
    <row r="143" spans="1:7" ht="15.6" customHeight="1">
      <c r="A143" s="148" t="s">
        <v>363</v>
      </c>
      <c r="B143" s="206" t="s">
        <v>364</v>
      </c>
      <c r="C143" s="202">
        <v>201</v>
      </c>
      <c r="D143" s="202">
        <v>0</v>
      </c>
      <c r="E143" s="202">
        <v>0</v>
      </c>
      <c r="F143" s="202">
        <v>201</v>
      </c>
      <c r="G143" s="203">
        <v>0</v>
      </c>
    </row>
    <row r="144" spans="1:7" ht="15.6" customHeight="1">
      <c r="A144" s="148" t="s">
        <v>365</v>
      </c>
      <c r="B144" s="206" t="s">
        <v>366</v>
      </c>
      <c r="C144" s="202">
        <v>201</v>
      </c>
      <c r="D144" s="202">
        <v>0</v>
      </c>
      <c r="E144" s="202">
        <v>0</v>
      </c>
      <c r="F144" s="202">
        <v>201</v>
      </c>
      <c r="G144" s="203">
        <v>0</v>
      </c>
    </row>
    <row r="145" spans="1:7" ht="15.6" customHeight="1">
      <c r="A145" s="148" t="s">
        <v>367</v>
      </c>
      <c r="B145" s="206" t="s">
        <v>368</v>
      </c>
      <c r="C145" s="202">
        <v>4819.1907410000003</v>
      </c>
      <c r="D145" s="202">
        <v>519.25153499999999</v>
      </c>
      <c r="E145" s="202">
        <v>43.341506000000003</v>
      </c>
      <c r="F145" s="202">
        <v>4256.5977000000003</v>
      </c>
      <c r="G145" s="203">
        <v>2036.32</v>
      </c>
    </row>
    <row r="146" spans="1:7" ht="15.6" customHeight="1">
      <c r="A146" s="148" t="s">
        <v>369</v>
      </c>
      <c r="B146" s="206" t="s">
        <v>370</v>
      </c>
      <c r="C146" s="202">
        <v>1387.7295300000001</v>
      </c>
      <c r="D146" s="202">
        <v>420.22235599999999</v>
      </c>
      <c r="E146" s="202">
        <v>37.409474000000003</v>
      </c>
      <c r="F146" s="202">
        <v>930.09770000000003</v>
      </c>
      <c r="G146" s="203">
        <v>5.32</v>
      </c>
    </row>
    <row r="147" spans="1:7" ht="15.6" customHeight="1">
      <c r="A147" s="148" t="s">
        <v>371</v>
      </c>
      <c r="B147" s="206" t="s">
        <v>129</v>
      </c>
      <c r="C147" s="202">
        <v>351.50157200000001</v>
      </c>
      <c r="D147" s="202">
        <v>323.50245100000001</v>
      </c>
      <c r="E147" s="202">
        <v>27.199121000000002</v>
      </c>
      <c r="F147" s="202">
        <v>0.8</v>
      </c>
      <c r="G147" s="203">
        <v>0.8</v>
      </c>
    </row>
    <row r="148" spans="1:7" ht="15.6" customHeight="1">
      <c r="A148" s="148" t="s">
        <v>372</v>
      </c>
      <c r="B148" s="206" t="s">
        <v>131</v>
      </c>
      <c r="C148" s="202">
        <v>1</v>
      </c>
      <c r="D148" s="202">
        <v>0</v>
      </c>
      <c r="E148" s="202">
        <v>0</v>
      </c>
      <c r="F148" s="202">
        <v>1</v>
      </c>
      <c r="G148" s="203">
        <v>0</v>
      </c>
    </row>
    <row r="149" spans="1:7" ht="15.6" customHeight="1">
      <c r="A149" s="148" t="s">
        <v>373</v>
      </c>
      <c r="B149" s="206" t="s">
        <v>374</v>
      </c>
      <c r="C149" s="202">
        <v>41.227269999999997</v>
      </c>
      <c r="D149" s="202">
        <v>38.045242999999999</v>
      </c>
      <c r="E149" s="202">
        <v>2.7820269999999998</v>
      </c>
      <c r="F149" s="202">
        <v>0.4</v>
      </c>
      <c r="G149" s="203">
        <v>0.4</v>
      </c>
    </row>
    <row r="150" spans="1:7" ht="15.6" customHeight="1">
      <c r="A150" s="148" t="s">
        <v>375</v>
      </c>
      <c r="B150" s="206" t="s">
        <v>376</v>
      </c>
      <c r="C150" s="202">
        <v>1.2</v>
      </c>
      <c r="D150" s="202">
        <v>0</v>
      </c>
      <c r="E150" s="202">
        <v>0</v>
      </c>
      <c r="F150" s="202">
        <v>1.2</v>
      </c>
      <c r="G150" s="203">
        <v>0</v>
      </c>
    </row>
    <row r="151" spans="1:7" ht="15.6" customHeight="1">
      <c r="A151" s="148" t="s">
        <v>377</v>
      </c>
      <c r="B151" s="206" t="s">
        <v>378</v>
      </c>
      <c r="C151" s="202">
        <v>98.1</v>
      </c>
      <c r="D151" s="202">
        <v>0</v>
      </c>
      <c r="E151" s="202">
        <v>0</v>
      </c>
      <c r="F151" s="202">
        <v>98.1</v>
      </c>
      <c r="G151" s="203">
        <v>0</v>
      </c>
    </row>
    <row r="152" spans="1:7" ht="15.6" customHeight="1">
      <c r="A152" s="148" t="s">
        <v>379</v>
      </c>
      <c r="B152" s="206" t="s">
        <v>380</v>
      </c>
      <c r="C152" s="202">
        <v>100</v>
      </c>
      <c r="D152" s="202">
        <v>0</v>
      </c>
      <c r="E152" s="202">
        <v>0</v>
      </c>
      <c r="F152" s="202">
        <v>100</v>
      </c>
      <c r="G152" s="203">
        <v>0</v>
      </c>
    </row>
    <row r="153" spans="1:7" ht="15.6" customHeight="1">
      <c r="A153" s="148" t="s">
        <v>381</v>
      </c>
      <c r="B153" s="206" t="s">
        <v>382</v>
      </c>
      <c r="C153" s="202">
        <v>794.70068800000001</v>
      </c>
      <c r="D153" s="202">
        <v>58.674661999999998</v>
      </c>
      <c r="E153" s="202">
        <v>7.4283260000000002</v>
      </c>
      <c r="F153" s="202">
        <v>728.59770000000003</v>
      </c>
      <c r="G153" s="203">
        <v>4.12</v>
      </c>
    </row>
    <row r="154" spans="1:7" ht="15.6" customHeight="1">
      <c r="A154" s="148" t="s">
        <v>383</v>
      </c>
      <c r="B154" s="206" t="s">
        <v>384</v>
      </c>
      <c r="C154" s="202">
        <v>3289</v>
      </c>
      <c r="D154" s="202">
        <v>0</v>
      </c>
      <c r="E154" s="202">
        <v>0</v>
      </c>
      <c r="F154" s="202">
        <v>3289</v>
      </c>
      <c r="G154" s="203">
        <v>2031</v>
      </c>
    </row>
    <row r="155" spans="1:7" ht="15.6" customHeight="1">
      <c r="A155" s="148" t="s">
        <v>385</v>
      </c>
      <c r="B155" s="206" t="s">
        <v>129</v>
      </c>
      <c r="C155" s="202">
        <v>1473</v>
      </c>
      <c r="D155" s="202">
        <v>0</v>
      </c>
      <c r="E155" s="202">
        <v>0</v>
      </c>
      <c r="F155" s="202">
        <v>1473</v>
      </c>
      <c r="G155" s="203">
        <v>1473</v>
      </c>
    </row>
    <row r="156" spans="1:7" ht="15.6" customHeight="1">
      <c r="A156" s="148" t="s">
        <v>386</v>
      </c>
      <c r="B156" s="206" t="s">
        <v>387</v>
      </c>
      <c r="C156" s="202">
        <v>662</v>
      </c>
      <c r="D156" s="202">
        <v>0</v>
      </c>
      <c r="E156" s="202">
        <v>0</v>
      </c>
      <c r="F156" s="202">
        <v>662</v>
      </c>
      <c r="G156" s="203">
        <v>0</v>
      </c>
    </row>
    <row r="157" spans="1:7" ht="15.6" customHeight="1">
      <c r="A157" s="148" t="s">
        <v>388</v>
      </c>
      <c r="B157" s="206" t="s">
        <v>389</v>
      </c>
      <c r="C157" s="202">
        <v>1154</v>
      </c>
      <c r="D157" s="202">
        <v>0</v>
      </c>
      <c r="E157" s="202">
        <v>0</v>
      </c>
      <c r="F157" s="202">
        <v>1154</v>
      </c>
      <c r="G157" s="203">
        <v>558</v>
      </c>
    </row>
    <row r="158" spans="1:7" ht="15.6" customHeight="1">
      <c r="A158" s="148" t="s">
        <v>390</v>
      </c>
      <c r="B158" s="206" t="s">
        <v>391</v>
      </c>
      <c r="C158" s="202">
        <v>104.96121100000001</v>
      </c>
      <c r="D158" s="202">
        <v>99.029178999999999</v>
      </c>
      <c r="E158" s="202">
        <v>5.9320320000000004</v>
      </c>
      <c r="F158" s="202">
        <v>0</v>
      </c>
      <c r="G158" s="203">
        <v>0</v>
      </c>
    </row>
    <row r="159" spans="1:7" ht="15.6" customHeight="1">
      <c r="A159" s="148" t="s">
        <v>392</v>
      </c>
      <c r="B159" s="206" t="s">
        <v>129</v>
      </c>
      <c r="C159" s="202">
        <v>104.96121100000001</v>
      </c>
      <c r="D159" s="202">
        <v>99.029178999999999</v>
      </c>
      <c r="E159" s="202">
        <v>5.9320320000000004</v>
      </c>
      <c r="F159" s="202">
        <v>0</v>
      </c>
      <c r="G159" s="203">
        <v>0</v>
      </c>
    </row>
    <row r="160" spans="1:7" ht="15.6" customHeight="1">
      <c r="A160" s="148" t="s">
        <v>393</v>
      </c>
      <c r="B160" s="206" t="s">
        <v>394</v>
      </c>
      <c r="C160" s="202">
        <v>37.5</v>
      </c>
      <c r="D160" s="202">
        <v>0</v>
      </c>
      <c r="E160" s="202">
        <v>0</v>
      </c>
      <c r="F160" s="202">
        <v>37.5</v>
      </c>
      <c r="G160" s="203">
        <v>0</v>
      </c>
    </row>
    <row r="161" spans="1:7" ht="15.6" customHeight="1">
      <c r="A161" s="148" t="s">
        <v>395</v>
      </c>
      <c r="B161" s="206" t="s">
        <v>394</v>
      </c>
      <c r="C161" s="202">
        <v>37.5</v>
      </c>
      <c r="D161" s="202">
        <v>0</v>
      </c>
      <c r="E161" s="202">
        <v>0</v>
      </c>
      <c r="F161" s="202">
        <v>37.5</v>
      </c>
      <c r="G161" s="203">
        <v>0</v>
      </c>
    </row>
    <row r="162" spans="1:7" ht="15.6" customHeight="1">
      <c r="A162" s="148" t="s">
        <v>396</v>
      </c>
      <c r="B162" s="206" t="s">
        <v>397</v>
      </c>
      <c r="C162" s="202">
        <v>22777.497535999999</v>
      </c>
      <c r="D162" s="202">
        <v>3214.5972609999999</v>
      </c>
      <c r="E162" s="202">
        <v>190.868875</v>
      </c>
      <c r="F162" s="202">
        <v>19372.0314</v>
      </c>
      <c r="G162" s="203">
        <v>833.5</v>
      </c>
    </row>
    <row r="163" spans="1:7" ht="15.6" customHeight="1">
      <c r="A163" s="148" t="s">
        <v>398</v>
      </c>
      <c r="B163" s="206" t="s">
        <v>399</v>
      </c>
      <c r="C163" s="202">
        <v>997.73177999999996</v>
      </c>
      <c r="D163" s="202">
        <v>393.14502800000002</v>
      </c>
      <c r="E163" s="202">
        <v>27.566752000000001</v>
      </c>
      <c r="F163" s="202">
        <v>577.02</v>
      </c>
      <c r="G163" s="203">
        <v>577.02</v>
      </c>
    </row>
    <row r="164" spans="1:7" ht="15.6" customHeight="1">
      <c r="A164" s="148" t="s">
        <v>400</v>
      </c>
      <c r="B164" s="206" t="s">
        <v>129</v>
      </c>
      <c r="C164" s="202">
        <v>420.71177999999998</v>
      </c>
      <c r="D164" s="202">
        <v>393.14502800000002</v>
      </c>
      <c r="E164" s="202">
        <v>27.566752000000001</v>
      </c>
      <c r="F164" s="202">
        <v>0</v>
      </c>
      <c r="G164" s="203">
        <v>0</v>
      </c>
    </row>
    <row r="165" spans="1:7" ht="15.6" customHeight="1">
      <c r="A165" s="148" t="s">
        <v>401</v>
      </c>
      <c r="B165" s="206" t="s">
        <v>402</v>
      </c>
      <c r="C165" s="202">
        <v>10.4</v>
      </c>
      <c r="D165" s="202">
        <v>0</v>
      </c>
      <c r="E165" s="202">
        <v>0</v>
      </c>
      <c r="F165" s="202">
        <v>10.4</v>
      </c>
      <c r="G165" s="203">
        <v>10.4</v>
      </c>
    </row>
    <row r="166" spans="1:7" ht="15.6" customHeight="1">
      <c r="A166" s="148" t="s">
        <v>403</v>
      </c>
      <c r="B166" s="206" t="s">
        <v>404</v>
      </c>
      <c r="C166" s="202">
        <v>566.62</v>
      </c>
      <c r="D166" s="202">
        <v>0</v>
      </c>
      <c r="E166" s="202">
        <v>0</v>
      </c>
      <c r="F166" s="202">
        <v>566.62</v>
      </c>
      <c r="G166" s="203">
        <v>566.62</v>
      </c>
    </row>
    <row r="167" spans="1:7" ht="15.6" customHeight="1">
      <c r="A167" s="148" t="s">
        <v>405</v>
      </c>
      <c r="B167" s="206" t="s">
        <v>406</v>
      </c>
      <c r="C167" s="202">
        <v>410.925251</v>
      </c>
      <c r="D167" s="202">
        <v>133.579815</v>
      </c>
      <c r="E167" s="202">
        <v>12.106436</v>
      </c>
      <c r="F167" s="202">
        <v>265.23899999999998</v>
      </c>
      <c r="G167" s="203">
        <v>56.6</v>
      </c>
    </row>
    <row r="168" spans="1:7" ht="15.6" customHeight="1">
      <c r="A168" s="148" t="s">
        <v>407</v>
      </c>
      <c r="B168" s="206" t="s">
        <v>129</v>
      </c>
      <c r="C168" s="202">
        <v>145.686251</v>
      </c>
      <c r="D168" s="202">
        <v>133.579815</v>
      </c>
      <c r="E168" s="202">
        <v>12.106436</v>
      </c>
      <c r="F168" s="202">
        <v>0</v>
      </c>
      <c r="G168" s="203">
        <v>0</v>
      </c>
    </row>
    <row r="169" spans="1:7" ht="15.6" customHeight="1">
      <c r="A169" s="148" t="s">
        <v>408</v>
      </c>
      <c r="B169" s="206" t="s">
        <v>409</v>
      </c>
      <c r="C169" s="202">
        <v>80.558999999999997</v>
      </c>
      <c r="D169" s="202">
        <v>0</v>
      </c>
      <c r="E169" s="202">
        <v>0</v>
      </c>
      <c r="F169" s="202">
        <v>80.558999999999997</v>
      </c>
      <c r="G169" s="203">
        <v>0</v>
      </c>
    </row>
    <row r="170" spans="1:7" ht="15.6" customHeight="1">
      <c r="A170" s="148" t="s">
        <v>410</v>
      </c>
      <c r="B170" s="206" t="s">
        <v>411</v>
      </c>
      <c r="C170" s="202">
        <v>184.68</v>
      </c>
      <c r="D170" s="202">
        <v>0</v>
      </c>
      <c r="E170" s="202">
        <v>0</v>
      </c>
      <c r="F170" s="202">
        <v>184.68</v>
      </c>
      <c r="G170" s="203">
        <v>56.6</v>
      </c>
    </row>
    <row r="171" spans="1:7" ht="15.6" customHeight="1">
      <c r="A171" s="148" t="s">
        <v>412</v>
      </c>
      <c r="B171" s="206" t="s">
        <v>413</v>
      </c>
      <c r="C171" s="202">
        <v>13798.008229999999</v>
      </c>
      <c r="D171" s="202">
        <v>2458.9009329999999</v>
      </c>
      <c r="E171" s="202">
        <v>130.98729700000001</v>
      </c>
      <c r="F171" s="202">
        <v>11208.12</v>
      </c>
      <c r="G171" s="203">
        <v>8</v>
      </c>
    </row>
    <row r="172" spans="1:7" ht="15.6" customHeight="1">
      <c r="A172" s="148" t="s">
        <v>414</v>
      </c>
      <c r="B172" s="206" t="s">
        <v>415</v>
      </c>
      <c r="C172" s="202">
        <v>803.20799699999998</v>
      </c>
      <c r="D172" s="202">
        <v>696.01340300000004</v>
      </c>
      <c r="E172" s="202">
        <v>99.194593999999995</v>
      </c>
      <c r="F172" s="202">
        <v>8</v>
      </c>
      <c r="G172" s="203">
        <v>8</v>
      </c>
    </row>
    <row r="173" spans="1:7" ht="15.6" customHeight="1">
      <c r="A173" s="148" t="s">
        <v>416</v>
      </c>
      <c r="B173" s="206" t="s">
        <v>417</v>
      </c>
      <c r="C173" s="202">
        <v>181.45831100000001</v>
      </c>
      <c r="D173" s="202">
        <v>149.54560799999999</v>
      </c>
      <c r="E173" s="202">
        <v>31.792702999999999</v>
      </c>
      <c r="F173" s="202">
        <v>0.12</v>
      </c>
      <c r="G173" s="203">
        <v>0</v>
      </c>
    </row>
    <row r="174" spans="1:7" ht="15.6" customHeight="1">
      <c r="A174" s="148" t="s">
        <v>418</v>
      </c>
      <c r="B174" s="207" t="s">
        <v>1586</v>
      </c>
      <c r="C174" s="202">
        <v>1613.3419220000001</v>
      </c>
      <c r="D174" s="202">
        <v>1613.3419220000001</v>
      </c>
      <c r="E174" s="202">
        <v>0</v>
      </c>
      <c r="F174" s="202">
        <v>0</v>
      </c>
      <c r="G174" s="203">
        <v>0</v>
      </c>
    </row>
    <row r="175" spans="1:7" ht="15.6" customHeight="1">
      <c r="A175" s="148" t="s">
        <v>419</v>
      </c>
      <c r="B175" s="206" t="s">
        <v>1587</v>
      </c>
      <c r="C175" s="202">
        <v>11200</v>
      </c>
      <c r="D175" s="202">
        <v>0</v>
      </c>
      <c r="E175" s="202">
        <v>0</v>
      </c>
      <c r="F175" s="202">
        <v>11200</v>
      </c>
      <c r="G175" s="203">
        <v>0</v>
      </c>
    </row>
    <row r="176" spans="1:7" ht="15.6" customHeight="1">
      <c r="A176" s="148" t="s">
        <v>421</v>
      </c>
      <c r="B176" s="206" t="s">
        <v>422</v>
      </c>
      <c r="C176" s="202">
        <v>566</v>
      </c>
      <c r="D176" s="202">
        <v>0</v>
      </c>
      <c r="E176" s="202">
        <v>0</v>
      </c>
      <c r="F176" s="202">
        <v>566</v>
      </c>
      <c r="G176" s="203">
        <v>0</v>
      </c>
    </row>
    <row r="177" spans="1:7" ht="15.6" customHeight="1">
      <c r="A177" s="148" t="s">
        <v>423</v>
      </c>
      <c r="B177" s="206" t="s">
        <v>424</v>
      </c>
      <c r="C177" s="202">
        <v>566</v>
      </c>
      <c r="D177" s="202">
        <v>0</v>
      </c>
      <c r="E177" s="202">
        <v>0</v>
      </c>
      <c r="F177" s="202">
        <v>566</v>
      </c>
      <c r="G177" s="203">
        <v>0</v>
      </c>
    </row>
    <row r="178" spans="1:7" ht="15.6" customHeight="1">
      <c r="A178" s="148" t="s">
        <v>425</v>
      </c>
      <c r="B178" s="206" t="s">
        <v>426</v>
      </c>
      <c r="C178" s="202">
        <v>1568.2380000000001</v>
      </c>
      <c r="D178" s="202">
        <v>54.347999999999999</v>
      </c>
      <c r="E178" s="202">
        <v>0</v>
      </c>
      <c r="F178" s="202">
        <v>1513.89</v>
      </c>
      <c r="G178" s="203">
        <v>0</v>
      </c>
    </row>
    <row r="179" spans="1:7" ht="15.6" customHeight="1">
      <c r="A179" s="148" t="s">
        <v>427</v>
      </c>
      <c r="B179" s="206" t="s">
        <v>428</v>
      </c>
      <c r="C179" s="202">
        <v>884.95</v>
      </c>
      <c r="D179" s="202">
        <v>0</v>
      </c>
      <c r="E179" s="202">
        <v>0</v>
      </c>
      <c r="F179" s="202">
        <v>884.95</v>
      </c>
      <c r="G179" s="203">
        <v>0</v>
      </c>
    </row>
    <row r="180" spans="1:7" ht="15.6" customHeight="1">
      <c r="A180" s="148" t="s">
        <v>429</v>
      </c>
      <c r="B180" s="206" t="s">
        <v>430</v>
      </c>
      <c r="C180" s="202">
        <v>161.34</v>
      </c>
      <c r="D180" s="202">
        <v>0</v>
      </c>
      <c r="E180" s="202">
        <v>0</v>
      </c>
      <c r="F180" s="202">
        <v>161.34</v>
      </c>
      <c r="G180" s="203">
        <v>0</v>
      </c>
    </row>
    <row r="181" spans="1:7" ht="15.6" customHeight="1">
      <c r="A181" s="148" t="s">
        <v>431</v>
      </c>
      <c r="B181" s="206" t="s">
        <v>432</v>
      </c>
      <c r="C181" s="202">
        <v>212.77</v>
      </c>
      <c r="D181" s="202">
        <v>0</v>
      </c>
      <c r="E181" s="202">
        <v>0</v>
      </c>
      <c r="F181" s="202">
        <v>212.77</v>
      </c>
      <c r="G181" s="203">
        <v>0</v>
      </c>
    </row>
    <row r="182" spans="1:7" ht="15.6" customHeight="1">
      <c r="A182" s="148" t="s">
        <v>433</v>
      </c>
      <c r="B182" s="206" t="s">
        <v>434</v>
      </c>
      <c r="C182" s="202">
        <v>241</v>
      </c>
      <c r="D182" s="202">
        <v>0</v>
      </c>
      <c r="E182" s="202">
        <v>0</v>
      </c>
      <c r="F182" s="202">
        <v>241</v>
      </c>
      <c r="G182" s="203">
        <v>0</v>
      </c>
    </row>
    <row r="183" spans="1:7" ht="15.6" customHeight="1">
      <c r="A183" s="148" t="s">
        <v>435</v>
      </c>
      <c r="B183" s="206" t="s">
        <v>436</v>
      </c>
      <c r="C183" s="202">
        <v>68.177999999999997</v>
      </c>
      <c r="D183" s="202">
        <v>54.347999999999999</v>
      </c>
      <c r="E183" s="202">
        <v>0</v>
      </c>
      <c r="F183" s="202">
        <v>13.83</v>
      </c>
      <c r="G183" s="203">
        <v>0</v>
      </c>
    </row>
    <row r="184" spans="1:7" ht="15.6" customHeight="1">
      <c r="A184" s="148" t="s">
        <v>437</v>
      </c>
      <c r="B184" s="206" t="s">
        <v>438</v>
      </c>
      <c r="C184" s="202">
        <v>446.57279999999997</v>
      </c>
      <c r="D184" s="202">
        <v>0</v>
      </c>
      <c r="E184" s="202">
        <v>0</v>
      </c>
      <c r="F184" s="202">
        <v>446.57279999999997</v>
      </c>
      <c r="G184" s="203">
        <v>0.8</v>
      </c>
    </row>
    <row r="185" spans="1:7" ht="15.6" customHeight="1">
      <c r="A185" s="148" t="s">
        <v>439</v>
      </c>
      <c r="B185" s="206" t="s">
        <v>440</v>
      </c>
      <c r="C185" s="202">
        <v>299.8</v>
      </c>
      <c r="D185" s="202">
        <v>0</v>
      </c>
      <c r="E185" s="202">
        <v>0</v>
      </c>
      <c r="F185" s="202">
        <v>299.8</v>
      </c>
      <c r="G185" s="203">
        <v>0</v>
      </c>
    </row>
    <row r="186" spans="1:7" ht="15.6" customHeight="1">
      <c r="A186" s="148" t="s">
        <v>441</v>
      </c>
      <c r="B186" s="206" t="s">
        <v>442</v>
      </c>
      <c r="C186" s="202">
        <v>140.97280000000001</v>
      </c>
      <c r="D186" s="202">
        <v>0</v>
      </c>
      <c r="E186" s="202">
        <v>0</v>
      </c>
      <c r="F186" s="202">
        <v>140.97280000000001</v>
      </c>
      <c r="G186" s="203">
        <v>0</v>
      </c>
    </row>
    <row r="187" spans="1:7" ht="15.6" customHeight="1">
      <c r="A187" s="148" t="s">
        <v>443</v>
      </c>
      <c r="B187" s="206" t="s">
        <v>444</v>
      </c>
      <c r="C187" s="202">
        <v>0.8</v>
      </c>
      <c r="D187" s="202">
        <v>0</v>
      </c>
      <c r="E187" s="202">
        <v>0</v>
      </c>
      <c r="F187" s="202">
        <v>0.8</v>
      </c>
      <c r="G187" s="203">
        <v>0.8</v>
      </c>
    </row>
    <row r="188" spans="1:7" ht="15.6" customHeight="1">
      <c r="A188" s="148" t="s">
        <v>445</v>
      </c>
      <c r="B188" s="206" t="s">
        <v>446</v>
      </c>
      <c r="C188" s="202">
        <v>5</v>
      </c>
      <c r="D188" s="202">
        <v>0</v>
      </c>
      <c r="E188" s="202">
        <v>0</v>
      </c>
      <c r="F188" s="202">
        <v>5</v>
      </c>
      <c r="G188" s="203">
        <v>0</v>
      </c>
    </row>
    <row r="189" spans="1:7" ht="15.6" customHeight="1">
      <c r="A189" s="148" t="s">
        <v>447</v>
      </c>
      <c r="B189" s="206" t="s">
        <v>448</v>
      </c>
      <c r="C189" s="202">
        <v>551.22350800000004</v>
      </c>
      <c r="D189" s="202">
        <v>29.441668</v>
      </c>
      <c r="E189" s="202">
        <v>2.6662400000000002</v>
      </c>
      <c r="F189" s="202">
        <v>519.11559999999997</v>
      </c>
      <c r="G189" s="203">
        <v>0</v>
      </c>
    </row>
    <row r="190" spans="1:7" ht="15.6" customHeight="1">
      <c r="A190" s="148" t="s">
        <v>449</v>
      </c>
      <c r="B190" s="206" t="s">
        <v>450</v>
      </c>
      <c r="C190" s="202">
        <v>18.5</v>
      </c>
      <c r="D190" s="202">
        <v>0</v>
      </c>
      <c r="E190" s="202">
        <v>0</v>
      </c>
      <c r="F190" s="202">
        <v>18.5</v>
      </c>
      <c r="G190" s="203">
        <v>0</v>
      </c>
    </row>
    <row r="191" spans="1:7" ht="15.6" customHeight="1">
      <c r="A191" s="148" t="s">
        <v>451</v>
      </c>
      <c r="B191" s="206" t="s">
        <v>452</v>
      </c>
      <c r="C191" s="202">
        <v>516.72350800000004</v>
      </c>
      <c r="D191" s="202">
        <v>29.441668</v>
      </c>
      <c r="E191" s="202">
        <v>2.6662400000000002</v>
      </c>
      <c r="F191" s="202">
        <v>484.61559999999997</v>
      </c>
      <c r="G191" s="203">
        <v>0</v>
      </c>
    </row>
    <row r="192" spans="1:7" ht="15.6" customHeight="1">
      <c r="A192" s="148" t="s">
        <v>453</v>
      </c>
      <c r="B192" s="206" t="s">
        <v>454</v>
      </c>
      <c r="C192" s="202">
        <v>16</v>
      </c>
      <c r="D192" s="202">
        <v>0</v>
      </c>
      <c r="E192" s="202">
        <v>0</v>
      </c>
      <c r="F192" s="202">
        <v>16</v>
      </c>
      <c r="G192" s="203">
        <v>0</v>
      </c>
    </row>
    <row r="193" spans="1:7" ht="15.6" customHeight="1">
      <c r="A193" s="148" t="s">
        <v>455</v>
      </c>
      <c r="B193" s="206" t="s">
        <v>456</v>
      </c>
      <c r="C193" s="202">
        <v>499.52238499999999</v>
      </c>
      <c r="D193" s="202">
        <v>47.655802999999999</v>
      </c>
      <c r="E193" s="202">
        <v>7.3505820000000002</v>
      </c>
      <c r="F193" s="202">
        <v>444.51600000000002</v>
      </c>
      <c r="G193" s="203">
        <v>157</v>
      </c>
    </row>
    <row r="194" spans="1:7" ht="15.6" customHeight="1">
      <c r="A194" s="148" t="s">
        <v>457</v>
      </c>
      <c r="B194" s="206" t="s">
        <v>129</v>
      </c>
      <c r="C194" s="202">
        <v>55.006385000000002</v>
      </c>
      <c r="D194" s="202">
        <v>47.655802999999999</v>
      </c>
      <c r="E194" s="202">
        <v>7.3505820000000002</v>
      </c>
      <c r="F194" s="202">
        <v>0</v>
      </c>
      <c r="G194" s="203">
        <v>0</v>
      </c>
    </row>
    <row r="195" spans="1:7" ht="15.6" customHeight="1">
      <c r="A195" s="148" t="s">
        <v>458</v>
      </c>
      <c r="B195" s="206" t="s">
        <v>131</v>
      </c>
      <c r="C195" s="202">
        <v>3</v>
      </c>
      <c r="D195" s="202">
        <v>0</v>
      </c>
      <c r="E195" s="202">
        <v>0</v>
      </c>
      <c r="F195" s="202">
        <v>3</v>
      </c>
      <c r="G195" s="203">
        <v>0</v>
      </c>
    </row>
    <row r="196" spans="1:7" ht="15.6" customHeight="1">
      <c r="A196" s="148" t="s">
        <v>459</v>
      </c>
      <c r="B196" s="206" t="s">
        <v>460</v>
      </c>
      <c r="C196" s="202">
        <v>52</v>
      </c>
      <c r="D196" s="202">
        <v>0</v>
      </c>
      <c r="E196" s="202">
        <v>0</v>
      </c>
      <c r="F196" s="202">
        <v>52</v>
      </c>
      <c r="G196" s="203">
        <v>0</v>
      </c>
    </row>
    <row r="197" spans="1:7" ht="15.6" customHeight="1">
      <c r="A197" s="148" t="s">
        <v>461</v>
      </c>
      <c r="B197" s="207" t="s">
        <v>1588</v>
      </c>
      <c r="C197" s="202">
        <v>223</v>
      </c>
      <c r="D197" s="202">
        <v>0</v>
      </c>
      <c r="E197" s="202">
        <v>0</v>
      </c>
      <c r="F197" s="202">
        <v>223</v>
      </c>
      <c r="G197" s="203">
        <v>0</v>
      </c>
    </row>
    <row r="198" spans="1:7" ht="15.6" customHeight="1">
      <c r="A198" s="148" t="s">
        <v>463</v>
      </c>
      <c r="B198" s="206" t="s">
        <v>464</v>
      </c>
      <c r="C198" s="202">
        <v>166.51599999999999</v>
      </c>
      <c r="D198" s="202">
        <v>0</v>
      </c>
      <c r="E198" s="202">
        <v>0</v>
      </c>
      <c r="F198" s="202">
        <v>166.51599999999999</v>
      </c>
      <c r="G198" s="203">
        <v>157</v>
      </c>
    </row>
    <row r="199" spans="1:7" ht="15.6" customHeight="1">
      <c r="A199" s="148" t="s">
        <v>465</v>
      </c>
      <c r="B199" s="206" t="s">
        <v>466</v>
      </c>
      <c r="C199" s="202">
        <v>539.20000000000005</v>
      </c>
      <c r="D199" s="202">
        <v>0</v>
      </c>
      <c r="E199" s="202">
        <v>0</v>
      </c>
      <c r="F199" s="202">
        <v>539.20000000000005</v>
      </c>
      <c r="G199" s="203">
        <v>0</v>
      </c>
    </row>
    <row r="200" spans="1:7" ht="15.6" customHeight="1">
      <c r="A200" s="148" t="s">
        <v>467</v>
      </c>
      <c r="B200" s="206" t="s">
        <v>468</v>
      </c>
      <c r="C200" s="202">
        <v>362.2</v>
      </c>
      <c r="D200" s="202">
        <v>0</v>
      </c>
      <c r="E200" s="202">
        <v>0</v>
      </c>
      <c r="F200" s="202">
        <v>362.2</v>
      </c>
      <c r="G200" s="203">
        <v>0</v>
      </c>
    </row>
    <row r="201" spans="1:7" ht="15.6" customHeight="1">
      <c r="A201" s="148" t="s">
        <v>469</v>
      </c>
      <c r="B201" s="206" t="s">
        <v>470</v>
      </c>
      <c r="C201" s="202">
        <v>177</v>
      </c>
      <c r="D201" s="202">
        <v>0</v>
      </c>
      <c r="E201" s="202">
        <v>0</v>
      </c>
      <c r="F201" s="202">
        <v>177</v>
      </c>
      <c r="G201" s="203">
        <v>0</v>
      </c>
    </row>
    <row r="202" spans="1:7" ht="15.6" customHeight="1">
      <c r="A202" s="148" t="s">
        <v>471</v>
      </c>
      <c r="B202" s="206" t="s">
        <v>472</v>
      </c>
      <c r="C202" s="202">
        <v>17</v>
      </c>
      <c r="D202" s="202">
        <v>0</v>
      </c>
      <c r="E202" s="202">
        <v>0</v>
      </c>
      <c r="F202" s="202">
        <v>17</v>
      </c>
      <c r="G202" s="203">
        <v>0</v>
      </c>
    </row>
    <row r="203" spans="1:7" ht="15.6" customHeight="1">
      <c r="A203" s="148" t="s">
        <v>473</v>
      </c>
      <c r="B203" s="206" t="s">
        <v>474</v>
      </c>
      <c r="C203" s="202">
        <v>15</v>
      </c>
      <c r="D203" s="202">
        <v>0</v>
      </c>
      <c r="E203" s="202">
        <v>0</v>
      </c>
      <c r="F203" s="202">
        <v>15</v>
      </c>
      <c r="G203" s="203">
        <v>0</v>
      </c>
    </row>
    <row r="204" spans="1:7" ht="15.6" customHeight="1">
      <c r="A204" s="148" t="s">
        <v>475</v>
      </c>
      <c r="B204" s="206" t="s">
        <v>476</v>
      </c>
      <c r="C204" s="202">
        <v>2</v>
      </c>
      <c r="D204" s="202">
        <v>0</v>
      </c>
      <c r="E204" s="202">
        <v>0</v>
      </c>
      <c r="F204" s="202">
        <v>2</v>
      </c>
      <c r="G204" s="203">
        <v>0</v>
      </c>
    </row>
    <row r="205" spans="1:7" ht="15.6" customHeight="1">
      <c r="A205" s="148" t="s">
        <v>477</v>
      </c>
      <c r="B205" s="206" t="s">
        <v>1589</v>
      </c>
      <c r="C205" s="202">
        <v>246.18</v>
      </c>
      <c r="D205" s="202">
        <v>0</v>
      </c>
      <c r="E205" s="202">
        <v>0</v>
      </c>
      <c r="F205" s="202">
        <v>246.18</v>
      </c>
      <c r="G205" s="203">
        <v>0</v>
      </c>
    </row>
    <row r="206" spans="1:7" ht="15.6" customHeight="1">
      <c r="A206" s="148" t="s">
        <v>479</v>
      </c>
      <c r="B206" s="206" t="s">
        <v>1590</v>
      </c>
      <c r="C206" s="202">
        <v>246.18</v>
      </c>
      <c r="D206" s="202">
        <v>0</v>
      </c>
      <c r="E206" s="202">
        <v>0</v>
      </c>
      <c r="F206" s="202">
        <v>246.18</v>
      </c>
      <c r="G206" s="203">
        <v>0</v>
      </c>
    </row>
    <row r="207" spans="1:7" ht="15.6" customHeight="1">
      <c r="A207" s="148" t="s">
        <v>481</v>
      </c>
      <c r="B207" s="206" t="s">
        <v>482</v>
      </c>
      <c r="C207" s="202">
        <v>1878</v>
      </c>
      <c r="D207" s="202">
        <v>0</v>
      </c>
      <c r="E207" s="202">
        <v>0</v>
      </c>
      <c r="F207" s="202">
        <v>1878</v>
      </c>
      <c r="G207" s="203">
        <v>0</v>
      </c>
    </row>
    <row r="208" spans="1:7" ht="15.6" customHeight="1">
      <c r="A208" s="148" t="s">
        <v>483</v>
      </c>
      <c r="B208" s="206" t="s">
        <v>484</v>
      </c>
      <c r="C208" s="202">
        <v>1878</v>
      </c>
      <c r="D208" s="202">
        <v>0</v>
      </c>
      <c r="E208" s="202">
        <v>0</v>
      </c>
      <c r="F208" s="202">
        <v>1878</v>
      </c>
      <c r="G208" s="203">
        <v>0</v>
      </c>
    </row>
    <row r="209" spans="1:7" ht="15.6" customHeight="1">
      <c r="A209" s="148" t="s">
        <v>485</v>
      </c>
      <c r="B209" s="206" t="s">
        <v>486</v>
      </c>
      <c r="C209" s="202">
        <v>242.89558199999999</v>
      </c>
      <c r="D209" s="202">
        <v>97.526014000000004</v>
      </c>
      <c r="E209" s="202">
        <v>10.191568</v>
      </c>
      <c r="F209" s="202">
        <v>135.178</v>
      </c>
      <c r="G209" s="203">
        <v>34.08</v>
      </c>
    </row>
    <row r="210" spans="1:7" ht="15.6" customHeight="1">
      <c r="A210" s="148" t="s">
        <v>487</v>
      </c>
      <c r="B210" s="206" t="s">
        <v>129</v>
      </c>
      <c r="C210" s="202">
        <v>56.094436999999999</v>
      </c>
      <c r="D210" s="202">
        <v>50.161793000000003</v>
      </c>
      <c r="E210" s="202">
        <v>5.9326439999999998</v>
      </c>
      <c r="F210" s="202">
        <v>0</v>
      </c>
      <c r="G210" s="203">
        <v>0</v>
      </c>
    </row>
    <row r="211" spans="1:7" ht="15.6" customHeight="1">
      <c r="A211" s="148" t="s">
        <v>488</v>
      </c>
      <c r="B211" s="206" t="s">
        <v>489</v>
      </c>
      <c r="C211" s="202">
        <v>55.25</v>
      </c>
      <c r="D211" s="202">
        <v>0</v>
      </c>
      <c r="E211" s="202">
        <v>0</v>
      </c>
      <c r="F211" s="202">
        <v>55.25</v>
      </c>
      <c r="G211" s="203">
        <v>0</v>
      </c>
    </row>
    <row r="212" spans="1:7" ht="15.6" customHeight="1">
      <c r="A212" s="148" t="s">
        <v>490</v>
      </c>
      <c r="B212" s="206" t="s">
        <v>156</v>
      </c>
      <c r="C212" s="202">
        <v>51.623145000000001</v>
      </c>
      <c r="D212" s="202">
        <v>47.364221000000001</v>
      </c>
      <c r="E212" s="202">
        <v>4.2589240000000004</v>
      </c>
      <c r="F212" s="202">
        <v>0</v>
      </c>
      <c r="G212" s="203">
        <v>0</v>
      </c>
    </row>
    <row r="213" spans="1:7" ht="15.6" customHeight="1">
      <c r="A213" s="148" t="s">
        <v>491</v>
      </c>
      <c r="B213" s="206" t="s">
        <v>492</v>
      </c>
      <c r="C213" s="202">
        <v>79.927999999999997</v>
      </c>
      <c r="D213" s="202">
        <v>0</v>
      </c>
      <c r="E213" s="202">
        <v>0</v>
      </c>
      <c r="F213" s="202">
        <v>79.927999999999997</v>
      </c>
      <c r="G213" s="203">
        <v>34.08</v>
      </c>
    </row>
    <row r="214" spans="1:7" ht="15.6" customHeight="1">
      <c r="A214" s="148" t="s">
        <v>493</v>
      </c>
      <c r="B214" s="206" t="s">
        <v>494</v>
      </c>
      <c r="C214" s="202">
        <v>1016</v>
      </c>
      <c r="D214" s="202">
        <v>0</v>
      </c>
      <c r="E214" s="202">
        <v>0</v>
      </c>
      <c r="F214" s="202">
        <v>1016</v>
      </c>
      <c r="G214" s="203">
        <v>0</v>
      </c>
    </row>
    <row r="215" spans="1:7" ht="15.6" customHeight="1">
      <c r="A215" s="148" t="s">
        <v>495</v>
      </c>
      <c r="B215" s="206" t="s">
        <v>494</v>
      </c>
      <c r="C215" s="202">
        <v>1016</v>
      </c>
      <c r="D215" s="202">
        <v>0</v>
      </c>
      <c r="E215" s="202">
        <v>0</v>
      </c>
      <c r="F215" s="202">
        <v>1016</v>
      </c>
      <c r="G215" s="203">
        <v>0</v>
      </c>
    </row>
    <row r="216" spans="1:7" ht="15.6" customHeight="1">
      <c r="A216" s="148" t="s">
        <v>496</v>
      </c>
      <c r="B216" s="206" t="s">
        <v>497</v>
      </c>
      <c r="C216" s="202">
        <v>12010.504744</v>
      </c>
      <c r="D216" s="202">
        <v>2608.7616840000001</v>
      </c>
      <c r="E216" s="202">
        <v>59.441560000000003</v>
      </c>
      <c r="F216" s="202">
        <v>9342.3014999999996</v>
      </c>
      <c r="G216" s="203">
        <v>1422.9</v>
      </c>
    </row>
    <row r="217" spans="1:7" ht="15.6" customHeight="1">
      <c r="A217" s="148" t="s">
        <v>498</v>
      </c>
      <c r="B217" s="206" t="s">
        <v>499</v>
      </c>
      <c r="C217" s="202">
        <v>773.17668700000002</v>
      </c>
      <c r="D217" s="202">
        <v>182.27234899999999</v>
      </c>
      <c r="E217" s="202">
        <v>23.984338000000001</v>
      </c>
      <c r="F217" s="202">
        <v>566.91999999999996</v>
      </c>
      <c r="G217" s="203">
        <v>415.9</v>
      </c>
    </row>
    <row r="218" spans="1:7" ht="15.6" customHeight="1">
      <c r="A218" s="148" t="s">
        <v>500</v>
      </c>
      <c r="B218" s="206" t="s">
        <v>129</v>
      </c>
      <c r="C218" s="202">
        <v>209.05668700000001</v>
      </c>
      <c r="D218" s="202">
        <v>182.27234899999999</v>
      </c>
      <c r="E218" s="202">
        <v>23.984338000000001</v>
      </c>
      <c r="F218" s="202">
        <v>2.8</v>
      </c>
      <c r="G218" s="203">
        <v>0.4</v>
      </c>
    </row>
    <row r="219" spans="1:7" ht="15.6" customHeight="1">
      <c r="A219" s="148" t="s">
        <v>501</v>
      </c>
      <c r="B219" s="206" t="s">
        <v>502</v>
      </c>
      <c r="C219" s="202">
        <v>564.12</v>
      </c>
      <c r="D219" s="202">
        <v>0</v>
      </c>
      <c r="E219" s="202">
        <v>0</v>
      </c>
      <c r="F219" s="202">
        <v>564.12</v>
      </c>
      <c r="G219" s="203">
        <v>415.5</v>
      </c>
    </row>
    <row r="220" spans="1:7" ht="15.6" customHeight="1">
      <c r="A220" s="148" t="s">
        <v>503</v>
      </c>
      <c r="B220" s="206" t="s">
        <v>504</v>
      </c>
      <c r="C220" s="202">
        <v>129</v>
      </c>
      <c r="D220" s="202">
        <v>0</v>
      </c>
      <c r="E220" s="202">
        <v>0</v>
      </c>
      <c r="F220" s="202">
        <v>129</v>
      </c>
      <c r="G220" s="203">
        <v>35</v>
      </c>
    </row>
    <row r="221" spans="1:7" ht="15.6" customHeight="1">
      <c r="A221" s="148" t="s">
        <v>505</v>
      </c>
      <c r="B221" s="206" t="s">
        <v>506</v>
      </c>
      <c r="C221" s="202">
        <v>129</v>
      </c>
      <c r="D221" s="202">
        <v>0</v>
      </c>
      <c r="E221" s="202">
        <v>0</v>
      </c>
      <c r="F221" s="202">
        <v>129</v>
      </c>
      <c r="G221" s="203">
        <v>35</v>
      </c>
    </row>
    <row r="222" spans="1:7" ht="15.6" customHeight="1">
      <c r="A222" s="148" t="s">
        <v>507</v>
      </c>
      <c r="B222" s="206" t="s">
        <v>508</v>
      </c>
      <c r="C222" s="202">
        <v>172.04249999999999</v>
      </c>
      <c r="D222" s="202">
        <v>0</v>
      </c>
      <c r="E222" s="202">
        <v>0</v>
      </c>
      <c r="F222" s="202">
        <v>172.04249999999999</v>
      </c>
      <c r="G222" s="203">
        <v>0</v>
      </c>
    </row>
    <row r="223" spans="1:7" ht="15.6" customHeight="1">
      <c r="A223" s="148" t="s">
        <v>509</v>
      </c>
      <c r="B223" s="206" t="s">
        <v>510</v>
      </c>
      <c r="C223" s="202">
        <v>172.04249999999999</v>
      </c>
      <c r="D223" s="202">
        <v>0</v>
      </c>
      <c r="E223" s="202">
        <v>0</v>
      </c>
      <c r="F223" s="202">
        <v>172.04249999999999</v>
      </c>
      <c r="G223" s="203">
        <v>0</v>
      </c>
    </row>
    <row r="224" spans="1:7" ht="15.6" customHeight="1">
      <c r="A224" s="148" t="s">
        <v>511</v>
      </c>
      <c r="B224" s="206" t="s">
        <v>512</v>
      </c>
      <c r="C224" s="202">
        <v>1478.190212</v>
      </c>
      <c r="D224" s="202">
        <v>301.26783399999999</v>
      </c>
      <c r="E224" s="202">
        <v>20.377378</v>
      </c>
      <c r="F224" s="202">
        <v>1156.5450000000001</v>
      </c>
      <c r="G224" s="203">
        <v>172.6</v>
      </c>
    </row>
    <row r="225" spans="1:7" ht="15.6" customHeight="1">
      <c r="A225" s="148" t="s">
        <v>513</v>
      </c>
      <c r="B225" s="206" t="s">
        <v>514</v>
      </c>
      <c r="C225" s="202">
        <v>196.34316899999999</v>
      </c>
      <c r="D225" s="202">
        <v>160.94721100000001</v>
      </c>
      <c r="E225" s="202">
        <v>10.395958</v>
      </c>
      <c r="F225" s="202">
        <v>25</v>
      </c>
      <c r="G225" s="203">
        <v>20</v>
      </c>
    </row>
    <row r="226" spans="1:7" ht="15.6" customHeight="1">
      <c r="A226" s="148" t="s">
        <v>515</v>
      </c>
      <c r="B226" s="206" t="s">
        <v>516</v>
      </c>
      <c r="C226" s="202">
        <v>82.777732</v>
      </c>
      <c r="D226" s="202">
        <v>74.730226000000002</v>
      </c>
      <c r="E226" s="202">
        <v>4.8475060000000001</v>
      </c>
      <c r="F226" s="202">
        <v>3.2</v>
      </c>
      <c r="G226" s="203">
        <v>3.2</v>
      </c>
    </row>
    <row r="227" spans="1:7" ht="15.6" customHeight="1">
      <c r="A227" s="148" t="s">
        <v>517</v>
      </c>
      <c r="B227" s="206" t="s">
        <v>518</v>
      </c>
      <c r="C227" s="202">
        <v>202.724311</v>
      </c>
      <c r="D227" s="202">
        <v>65.590396999999996</v>
      </c>
      <c r="E227" s="202">
        <v>5.1339139999999999</v>
      </c>
      <c r="F227" s="202">
        <v>132</v>
      </c>
      <c r="G227" s="203">
        <v>119.4</v>
      </c>
    </row>
    <row r="228" spans="1:7" ht="15.6" customHeight="1">
      <c r="A228" s="148" t="s">
        <v>519</v>
      </c>
      <c r="B228" s="206" t="s">
        <v>520</v>
      </c>
      <c r="C228" s="202">
        <v>966.34500000000003</v>
      </c>
      <c r="D228" s="202">
        <v>0</v>
      </c>
      <c r="E228" s="202">
        <v>0</v>
      </c>
      <c r="F228" s="202">
        <v>966.34500000000003</v>
      </c>
      <c r="G228" s="203">
        <v>0</v>
      </c>
    </row>
    <row r="229" spans="1:7" ht="15.6" customHeight="1">
      <c r="A229" s="148" t="s">
        <v>521</v>
      </c>
      <c r="B229" s="206" t="s">
        <v>522</v>
      </c>
      <c r="C229" s="202">
        <v>30</v>
      </c>
      <c r="D229" s="202">
        <v>0</v>
      </c>
      <c r="E229" s="202">
        <v>0</v>
      </c>
      <c r="F229" s="202">
        <v>30</v>
      </c>
      <c r="G229" s="203">
        <v>30</v>
      </c>
    </row>
    <row r="230" spans="1:7" ht="15.6" customHeight="1">
      <c r="A230" s="148" t="s">
        <v>523</v>
      </c>
      <c r="B230" s="206" t="s">
        <v>524</v>
      </c>
      <c r="C230" s="202">
        <v>991.28399999999999</v>
      </c>
      <c r="D230" s="202">
        <v>0</v>
      </c>
      <c r="E230" s="202">
        <v>0</v>
      </c>
      <c r="F230" s="202">
        <v>991.28399999999999</v>
      </c>
      <c r="G230" s="203">
        <v>0.6</v>
      </c>
    </row>
    <row r="231" spans="1:7" ht="15.6" customHeight="1">
      <c r="A231" s="148" t="s">
        <v>525</v>
      </c>
      <c r="B231" s="206" t="s">
        <v>526</v>
      </c>
      <c r="C231" s="202">
        <v>606.29999999999995</v>
      </c>
      <c r="D231" s="202">
        <v>0</v>
      </c>
      <c r="E231" s="202">
        <v>0</v>
      </c>
      <c r="F231" s="202">
        <v>606.29999999999995</v>
      </c>
      <c r="G231" s="203">
        <v>0</v>
      </c>
    </row>
    <row r="232" spans="1:7" ht="15.6" customHeight="1">
      <c r="A232" s="148" t="s">
        <v>527</v>
      </c>
      <c r="B232" s="206" t="s">
        <v>528</v>
      </c>
      <c r="C232" s="202">
        <v>384.98399999999998</v>
      </c>
      <c r="D232" s="202">
        <v>0</v>
      </c>
      <c r="E232" s="202">
        <v>0</v>
      </c>
      <c r="F232" s="202">
        <v>384.98399999999998</v>
      </c>
      <c r="G232" s="203">
        <v>0.6</v>
      </c>
    </row>
    <row r="233" spans="1:7" ht="15.6" customHeight="1">
      <c r="A233" s="148" t="s">
        <v>529</v>
      </c>
      <c r="B233" s="206" t="s">
        <v>530</v>
      </c>
      <c r="C233" s="202">
        <v>2621.994271</v>
      </c>
      <c r="D233" s="202">
        <v>1953.1942710000001</v>
      </c>
      <c r="E233" s="202">
        <v>0</v>
      </c>
      <c r="F233" s="202">
        <v>668.8</v>
      </c>
      <c r="G233" s="203">
        <v>668.8</v>
      </c>
    </row>
    <row r="234" spans="1:7" ht="15.6" customHeight="1">
      <c r="A234" s="148" t="s">
        <v>531</v>
      </c>
      <c r="B234" s="206" t="s">
        <v>532</v>
      </c>
      <c r="C234" s="202">
        <v>614.00948000000005</v>
      </c>
      <c r="D234" s="202">
        <v>614.00948000000005</v>
      </c>
      <c r="E234" s="202">
        <v>0</v>
      </c>
      <c r="F234" s="202">
        <v>0</v>
      </c>
      <c r="G234" s="203">
        <v>0</v>
      </c>
    </row>
    <row r="235" spans="1:7" ht="15.6" customHeight="1">
      <c r="A235" s="148" t="s">
        <v>533</v>
      </c>
      <c r="B235" s="206" t="s">
        <v>534</v>
      </c>
      <c r="C235" s="202">
        <v>836.25156900000002</v>
      </c>
      <c r="D235" s="202">
        <v>167.45156900000001</v>
      </c>
      <c r="E235" s="202">
        <v>0</v>
      </c>
      <c r="F235" s="202">
        <v>668.8</v>
      </c>
      <c r="G235" s="203">
        <v>668.8</v>
      </c>
    </row>
    <row r="236" spans="1:7" ht="15.6" customHeight="1">
      <c r="A236" s="148" t="s">
        <v>535</v>
      </c>
      <c r="B236" s="206" t="s">
        <v>536</v>
      </c>
      <c r="C236" s="202">
        <v>1171.7332220000001</v>
      </c>
      <c r="D236" s="202">
        <v>1171.7332220000001</v>
      </c>
      <c r="E236" s="202">
        <v>0</v>
      </c>
      <c r="F236" s="202">
        <v>0</v>
      </c>
      <c r="G236" s="203">
        <v>0</v>
      </c>
    </row>
    <row r="237" spans="1:7" ht="15.6" customHeight="1">
      <c r="A237" s="148" t="s">
        <v>537</v>
      </c>
      <c r="B237" s="206" t="s">
        <v>538</v>
      </c>
      <c r="C237" s="202">
        <v>5198</v>
      </c>
      <c r="D237" s="202">
        <v>0</v>
      </c>
      <c r="E237" s="202">
        <v>0</v>
      </c>
      <c r="F237" s="202">
        <v>5198</v>
      </c>
      <c r="G237" s="203">
        <v>0</v>
      </c>
    </row>
    <row r="238" spans="1:7" ht="15.6" customHeight="1">
      <c r="A238" s="148" t="s">
        <v>539</v>
      </c>
      <c r="B238" s="206" t="s">
        <v>540</v>
      </c>
      <c r="C238" s="202">
        <v>1500</v>
      </c>
      <c r="D238" s="202">
        <v>0</v>
      </c>
      <c r="E238" s="202">
        <v>0</v>
      </c>
      <c r="F238" s="202">
        <v>1500</v>
      </c>
      <c r="G238" s="203">
        <v>0</v>
      </c>
    </row>
    <row r="239" spans="1:7" ht="15.6" customHeight="1">
      <c r="A239" s="148" t="s">
        <v>541</v>
      </c>
      <c r="B239" s="206" t="s">
        <v>542</v>
      </c>
      <c r="C239" s="202">
        <v>3698</v>
      </c>
      <c r="D239" s="202">
        <v>0</v>
      </c>
      <c r="E239" s="202">
        <v>0</v>
      </c>
      <c r="F239" s="202">
        <v>3698</v>
      </c>
      <c r="G239" s="203">
        <v>0</v>
      </c>
    </row>
    <row r="240" spans="1:7" ht="15.6" customHeight="1">
      <c r="A240" s="148" t="s">
        <v>543</v>
      </c>
      <c r="B240" s="206" t="s">
        <v>544</v>
      </c>
      <c r="C240" s="202">
        <v>208</v>
      </c>
      <c r="D240" s="202">
        <v>0</v>
      </c>
      <c r="E240" s="202">
        <v>0</v>
      </c>
      <c r="F240" s="202">
        <v>208</v>
      </c>
      <c r="G240" s="203">
        <v>0</v>
      </c>
    </row>
    <row r="241" spans="1:7" ht="15.6" customHeight="1">
      <c r="A241" s="148" t="s">
        <v>545</v>
      </c>
      <c r="B241" s="206" t="s">
        <v>546</v>
      </c>
      <c r="C241" s="202">
        <v>208</v>
      </c>
      <c r="D241" s="202">
        <v>0</v>
      </c>
      <c r="E241" s="202">
        <v>0</v>
      </c>
      <c r="F241" s="202">
        <v>208</v>
      </c>
      <c r="G241" s="203">
        <v>0</v>
      </c>
    </row>
    <row r="242" spans="1:7" ht="15.6" customHeight="1">
      <c r="A242" s="148" t="s">
        <v>547</v>
      </c>
      <c r="B242" s="206" t="s">
        <v>548</v>
      </c>
      <c r="C242" s="202">
        <v>97.21</v>
      </c>
      <c r="D242" s="202">
        <v>0</v>
      </c>
      <c r="E242" s="202">
        <v>0</v>
      </c>
      <c r="F242" s="202">
        <v>97.21</v>
      </c>
      <c r="G242" s="203">
        <v>0</v>
      </c>
    </row>
    <row r="243" spans="1:7" ht="15.6" customHeight="1">
      <c r="A243" s="148" t="s">
        <v>549</v>
      </c>
      <c r="B243" s="206" t="s">
        <v>550</v>
      </c>
      <c r="C243" s="202">
        <v>97.21</v>
      </c>
      <c r="D243" s="202">
        <v>0</v>
      </c>
      <c r="E243" s="202">
        <v>0</v>
      </c>
      <c r="F243" s="202">
        <v>97.21</v>
      </c>
      <c r="G243" s="203">
        <v>0</v>
      </c>
    </row>
    <row r="244" spans="1:7" ht="15.6" customHeight="1">
      <c r="A244" s="148" t="s">
        <v>551</v>
      </c>
      <c r="B244" s="206" t="s">
        <v>552</v>
      </c>
      <c r="C244" s="202">
        <v>341.60707400000001</v>
      </c>
      <c r="D244" s="202">
        <v>172.02723</v>
      </c>
      <c r="E244" s="202">
        <v>15.079844</v>
      </c>
      <c r="F244" s="202">
        <v>154.5</v>
      </c>
      <c r="G244" s="203">
        <v>130</v>
      </c>
    </row>
    <row r="245" spans="1:7" ht="15.6" customHeight="1">
      <c r="A245" s="148" t="s">
        <v>553</v>
      </c>
      <c r="B245" s="206" t="s">
        <v>129</v>
      </c>
      <c r="C245" s="202">
        <v>187.10707400000001</v>
      </c>
      <c r="D245" s="202">
        <v>172.02723</v>
      </c>
      <c r="E245" s="202">
        <v>15.079844</v>
      </c>
      <c r="F245" s="202">
        <v>0</v>
      </c>
      <c r="G245" s="203">
        <v>0</v>
      </c>
    </row>
    <row r="246" spans="1:7" ht="15.6" customHeight="1">
      <c r="A246" s="148" t="s">
        <v>554</v>
      </c>
      <c r="B246" s="206" t="s">
        <v>555</v>
      </c>
      <c r="C246" s="202">
        <v>154.5</v>
      </c>
      <c r="D246" s="202">
        <v>0</v>
      </c>
      <c r="E246" s="202">
        <v>0</v>
      </c>
      <c r="F246" s="202">
        <v>154.5</v>
      </c>
      <c r="G246" s="203">
        <v>130</v>
      </c>
    </row>
    <row r="247" spans="1:7" ht="15.6" customHeight="1">
      <c r="A247" s="148" t="s">
        <v>556</v>
      </c>
      <c r="B247" s="206" t="s">
        <v>557</v>
      </c>
      <c r="C247" s="202">
        <v>3146.06</v>
      </c>
      <c r="D247" s="202">
        <v>0</v>
      </c>
      <c r="E247" s="202">
        <v>0</v>
      </c>
      <c r="F247" s="202">
        <v>3146.06</v>
      </c>
      <c r="G247" s="203">
        <v>0</v>
      </c>
    </row>
    <row r="248" spans="1:7" ht="15.6" customHeight="1">
      <c r="A248" s="148" t="s">
        <v>558</v>
      </c>
      <c r="B248" s="206" t="s">
        <v>559</v>
      </c>
      <c r="C248" s="202">
        <v>1908.68</v>
      </c>
      <c r="D248" s="202">
        <v>0</v>
      </c>
      <c r="E248" s="202">
        <v>0</v>
      </c>
      <c r="F248" s="202">
        <v>1908.68</v>
      </c>
      <c r="G248" s="203">
        <v>0</v>
      </c>
    </row>
    <row r="249" spans="1:7" ht="15.6" customHeight="1">
      <c r="A249" s="148" t="s">
        <v>560</v>
      </c>
      <c r="B249" s="206" t="s">
        <v>561</v>
      </c>
      <c r="C249" s="202">
        <v>1908.68</v>
      </c>
      <c r="D249" s="202">
        <v>0</v>
      </c>
      <c r="E249" s="202">
        <v>0</v>
      </c>
      <c r="F249" s="202">
        <v>1908.68</v>
      </c>
      <c r="G249" s="203">
        <v>0</v>
      </c>
    </row>
    <row r="250" spans="1:7" ht="15.6" customHeight="1">
      <c r="A250" s="148" t="s">
        <v>562</v>
      </c>
      <c r="B250" s="206" t="s">
        <v>563</v>
      </c>
      <c r="C250" s="202">
        <v>803</v>
      </c>
      <c r="D250" s="202">
        <v>0</v>
      </c>
      <c r="E250" s="202">
        <v>0</v>
      </c>
      <c r="F250" s="202">
        <v>803</v>
      </c>
      <c r="G250" s="203">
        <v>0</v>
      </c>
    </row>
    <row r="251" spans="1:7" ht="15.6" customHeight="1">
      <c r="A251" s="148" t="s">
        <v>564</v>
      </c>
      <c r="B251" s="206" t="s">
        <v>565</v>
      </c>
      <c r="C251" s="202">
        <v>803</v>
      </c>
      <c r="D251" s="202">
        <v>0</v>
      </c>
      <c r="E251" s="202">
        <v>0</v>
      </c>
      <c r="F251" s="202">
        <v>803</v>
      </c>
      <c r="G251" s="203">
        <v>0</v>
      </c>
    </row>
    <row r="252" spans="1:7" ht="15.6" customHeight="1">
      <c r="A252" s="148" t="s">
        <v>566</v>
      </c>
      <c r="B252" s="206" t="s">
        <v>567</v>
      </c>
      <c r="C252" s="202">
        <v>67.47</v>
      </c>
      <c r="D252" s="202">
        <v>0</v>
      </c>
      <c r="E252" s="202">
        <v>0</v>
      </c>
      <c r="F252" s="202">
        <v>67.47</v>
      </c>
      <c r="G252" s="203">
        <v>0</v>
      </c>
    </row>
    <row r="253" spans="1:7" ht="15.6" customHeight="1">
      <c r="A253" s="148" t="s">
        <v>568</v>
      </c>
      <c r="B253" s="206" t="s">
        <v>569</v>
      </c>
      <c r="C253" s="202">
        <v>67.47</v>
      </c>
      <c r="D253" s="202">
        <v>0</v>
      </c>
      <c r="E253" s="202">
        <v>0</v>
      </c>
      <c r="F253" s="202">
        <v>67.47</v>
      </c>
      <c r="G253" s="203">
        <v>0</v>
      </c>
    </row>
    <row r="254" spans="1:7" ht="15.6" customHeight="1">
      <c r="A254" s="148" t="s">
        <v>570</v>
      </c>
      <c r="B254" s="206" t="s">
        <v>571</v>
      </c>
      <c r="C254" s="202">
        <v>16.91</v>
      </c>
      <c r="D254" s="202">
        <v>0</v>
      </c>
      <c r="E254" s="202">
        <v>0</v>
      </c>
      <c r="F254" s="202">
        <v>16.91</v>
      </c>
      <c r="G254" s="203">
        <v>0</v>
      </c>
    </row>
    <row r="255" spans="1:7" ht="15.6" customHeight="1">
      <c r="A255" s="148" t="s">
        <v>572</v>
      </c>
      <c r="B255" s="206" t="s">
        <v>573</v>
      </c>
      <c r="C255" s="202">
        <v>16.91</v>
      </c>
      <c r="D255" s="202">
        <v>0</v>
      </c>
      <c r="E255" s="202">
        <v>0</v>
      </c>
      <c r="F255" s="202">
        <v>16.91</v>
      </c>
      <c r="G255" s="203">
        <v>0</v>
      </c>
    </row>
    <row r="256" spans="1:7" ht="15.6" customHeight="1">
      <c r="A256" s="148" t="s">
        <v>574</v>
      </c>
      <c r="B256" s="206" t="s">
        <v>575</v>
      </c>
      <c r="C256" s="202">
        <v>350</v>
      </c>
      <c r="D256" s="202">
        <v>0</v>
      </c>
      <c r="E256" s="202">
        <v>0</v>
      </c>
      <c r="F256" s="202">
        <v>350</v>
      </c>
      <c r="G256" s="203">
        <v>0</v>
      </c>
    </row>
    <row r="257" spans="1:7" ht="15.6" customHeight="1">
      <c r="A257" s="148" t="s">
        <v>576</v>
      </c>
      <c r="B257" s="206" t="s">
        <v>575</v>
      </c>
      <c r="C257" s="202">
        <v>350</v>
      </c>
      <c r="D257" s="202">
        <v>0</v>
      </c>
      <c r="E257" s="202">
        <v>0</v>
      </c>
      <c r="F257" s="202">
        <v>350</v>
      </c>
      <c r="G257" s="203">
        <v>0</v>
      </c>
    </row>
    <row r="258" spans="1:7" ht="15.6" customHeight="1">
      <c r="A258" s="148" t="s">
        <v>577</v>
      </c>
      <c r="B258" s="206" t="s">
        <v>578</v>
      </c>
      <c r="C258" s="202">
        <v>7358.2203740000004</v>
      </c>
      <c r="D258" s="202">
        <v>1337.34763</v>
      </c>
      <c r="E258" s="202">
        <v>109.16674399999999</v>
      </c>
      <c r="F258" s="202">
        <v>5911.7060000000001</v>
      </c>
      <c r="G258" s="203">
        <v>1860.4359999999999</v>
      </c>
    </row>
    <row r="259" spans="1:7" ht="15.6" customHeight="1">
      <c r="A259" s="148" t="s">
        <v>579</v>
      </c>
      <c r="B259" s="206" t="s">
        <v>580</v>
      </c>
      <c r="C259" s="202">
        <v>3371.1731119999999</v>
      </c>
      <c r="D259" s="202">
        <v>1088.1826599999999</v>
      </c>
      <c r="E259" s="202">
        <v>94.274451999999997</v>
      </c>
      <c r="F259" s="202">
        <v>2188.7159999999999</v>
      </c>
      <c r="G259" s="203">
        <v>1098.7159999999999</v>
      </c>
    </row>
    <row r="260" spans="1:7" ht="15.6" customHeight="1">
      <c r="A260" s="148" t="s">
        <v>581</v>
      </c>
      <c r="B260" s="206" t="s">
        <v>129</v>
      </c>
      <c r="C260" s="202">
        <v>1269.9600869999999</v>
      </c>
      <c r="D260" s="202">
        <v>831.51737100000003</v>
      </c>
      <c r="E260" s="202">
        <v>77.642715999999993</v>
      </c>
      <c r="F260" s="202">
        <v>360.8</v>
      </c>
      <c r="G260" s="203">
        <v>0.8</v>
      </c>
    </row>
    <row r="261" spans="1:7" ht="15.6" customHeight="1">
      <c r="A261" s="148" t="s">
        <v>582</v>
      </c>
      <c r="B261" s="206" t="s">
        <v>131</v>
      </c>
      <c r="C261" s="202">
        <v>0.4</v>
      </c>
      <c r="D261" s="202">
        <v>0</v>
      </c>
      <c r="E261" s="202">
        <v>0</v>
      </c>
      <c r="F261" s="202">
        <v>0.4</v>
      </c>
      <c r="G261" s="203">
        <v>0.4</v>
      </c>
    </row>
    <row r="262" spans="1:7" ht="15.6" customHeight="1">
      <c r="A262" s="148" t="s">
        <v>583</v>
      </c>
      <c r="B262" s="206" t="s">
        <v>584</v>
      </c>
      <c r="C262" s="202">
        <v>403.09702499999997</v>
      </c>
      <c r="D262" s="202">
        <v>256.66528899999997</v>
      </c>
      <c r="E262" s="202">
        <v>16.631736</v>
      </c>
      <c r="F262" s="202">
        <v>129.80000000000001</v>
      </c>
      <c r="G262" s="203">
        <v>49.8</v>
      </c>
    </row>
    <row r="263" spans="1:7" ht="15.6" customHeight="1">
      <c r="A263" s="148" t="s">
        <v>585</v>
      </c>
      <c r="B263" s="206" t="s">
        <v>586</v>
      </c>
      <c r="C263" s="202">
        <v>1697.7159999999999</v>
      </c>
      <c r="D263" s="202">
        <v>0</v>
      </c>
      <c r="E263" s="202">
        <v>0</v>
      </c>
      <c r="F263" s="202">
        <v>1697.7159999999999</v>
      </c>
      <c r="G263" s="203">
        <v>1047.7159999999999</v>
      </c>
    </row>
    <row r="264" spans="1:7" ht="15.6" customHeight="1">
      <c r="A264" s="148" t="s">
        <v>587</v>
      </c>
      <c r="B264" s="206" t="s">
        <v>588</v>
      </c>
      <c r="C264" s="202">
        <v>230.72</v>
      </c>
      <c r="D264" s="202">
        <v>0</v>
      </c>
      <c r="E264" s="202">
        <v>0</v>
      </c>
      <c r="F264" s="202">
        <v>230.72</v>
      </c>
      <c r="G264" s="203">
        <v>30.72</v>
      </c>
    </row>
    <row r="265" spans="1:7" ht="15.6" customHeight="1">
      <c r="A265" s="148" t="s">
        <v>589</v>
      </c>
      <c r="B265" s="206" t="s">
        <v>588</v>
      </c>
      <c r="C265" s="202">
        <v>230.72</v>
      </c>
      <c r="D265" s="202">
        <v>0</v>
      </c>
      <c r="E265" s="202">
        <v>0</v>
      </c>
      <c r="F265" s="202">
        <v>230.72</v>
      </c>
      <c r="G265" s="203">
        <v>30.72</v>
      </c>
    </row>
    <row r="266" spans="1:7" ht="15.6" customHeight="1">
      <c r="A266" s="148" t="s">
        <v>590</v>
      </c>
      <c r="B266" s="206" t="s">
        <v>591</v>
      </c>
      <c r="C266" s="202">
        <v>1475.6572619999999</v>
      </c>
      <c r="D266" s="202">
        <v>249.16497000000001</v>
      </c>
      <c r="E266" s="202">
        <v>14.892291999999999</v>
      </c>
      <c r="F266" s="202">
        <v>1211.5999999999999</v>
      </c>
      <c r="G266" s="203">
        <v>731</v>
      </c>
    </row>
    <row r="267" spans="1:7" ht="15.6" customHeight="1">
      <c r="A267" s="148" t="s">
        <v>592</v>
      </c>
      <c r="B267" s="206" t="s">
        <v>593</v>
      </c>
      <c r="C267" s="202">
        <v>1475.6572619999999</v>
      </c>
      <c r="D267" s="202">
        <v>249.16497000000001</v>
      </c>
      <c r="E267" s="202">
        <v>14.892291999999999</v>
      </c>
      <c r="F267" s="202">
        <v>1211.5999999999999</v>
      </c>
      <c r="G267" s="203">
        <v>731</v>
      </c>
    </row>
    <row r="268" spans="1:7" ht="15.6" customHeight="1">
      <c r="A268" s="148" t="s">
        <v>594</v>
      </c>
      <c r="B268" s="206" t="s">
        <v>595</v>
      </c>
      <c r="C268" s="202">
        <v>1780.67</v>
      </c>
      <c r="D268" s="202">
        <v>0</v>
      </c>
      <c r="E268" s="202">
        <v>0</v>
      </c>
      <c r="F268" s="202">
        <v>1780.67</v>
      </c>
      <c r="G268" s="203">
        <v>0</v>
      </c>
    </row>
    <row r="269" spans="1:7" ht="15.6" customHeight="1">
      <c r="A269" s="148" t="s">
        <v>596</v>
      </c>
      <c r="B269" s="206" t="s">
        <v>595</v>
      </c>
      <c r="C269" s="202">
        <v>1780.67</v>
      </c>
      <c r="D269" s="202">
        <v>0</v>
      </c>
      <c r="E269" s="202">
        <v>0</v>
      </c>
      <c r="F269" s="202">
        <v>1780.67</v>
      </c>
      <c r="G269" s="203">
        <v>0</v>
      </c>
    </row>
    <row r="270" spans="1:7" ht="15.6" customHeight="1">
      <c r="A270" s="148" t="s">
        <v>597</v>
      </c>
      <c r="B270" s="206" t="s">
        <v>598</v>
      </c>
      <c r="C270" s="202">
        <v>500</v>
      </c>
      <c r="D270" s="202">
        <v>0</v>
      </c>
      <c r="E270" s="202">
        <v>0</v>
      </c>
      <c r="F270" s="202">
        <v>500</v>
      </c>
      <c r="G270" s="203">
        <v>0</v>
      </c>
    </row>
    <row r="271" spans="1:7" ht="15.6" customHeight="1">
      <c r="A271" s="148" t="s">
        <v>599</v>
      </c>
      <c r="B271" s="206" t="s">
        <v>598</v>
      </c>
      <c r="C271" s="202">
        <v>500</v>
      </c>
      <c r="D271" s="202">
        <v>0</v>
      </c>
      <c r="E271" s="202">
        <v>0</v>
      </c>
      <c r="F271" s="202">
        <v>500</v>
      </c>
      <c r="G271" s="203">
        <v>0</v>
      </c>
    </row>
    <row r="272" spans="1:7" ht="15.6" customHeight="1">
      <c r="A272" s="148" t="s">
        <v>600</v>
      </c>
      <c r="B272" s="206" t="s">
        <v>601</v>
      </c>
      <c r="C272" s="202">
        <v>7666.0184669999999</v>
      </c>
      <c r="D272" s="202">
        <v>372.81734299999999</v>
      </c>
      <c r="E272" s="202">
        <v>44.521124</v>
      </c>
      <c r="F272" s="202">
        <v>7248.68</v>
      </c>
      <c r="G272" s="203">
        <v>1962.7</v>
      </c>
    </row>
    <row r="273" spans="1:7" ht="15.6" customHeight="1">
      <c r="A273" s="148" t="s">
        <v>602</v>
      </c>
      <c r="B273" s="206" t="s">
        <v>603</v>
      </c>
      <c r="C273" s="202">
        <v>1802.9308940000001</v>
      </c>
      <c r="D273" s="202">
        <v>293.75507199999998</v>
      </c>
      <c r="E273" s="202">
        <v>35.815821999999997</v>
      </c>
      <c r="F273" s="202">
        <v>1473.36</v>
      </c>
      <c r="G273" s="203">
        <v>943.6</v>
      </c>
    </row>
    <row r="274" spans="1:7" ht="15.6" customHeight="1">
      <c r="A274" s="148" t="s">
        <v>604</v>
      </c>
      <c r="B274" s="206" t="s">
        <v>129</v>
      </c>
      <c r="C274" s="202">
        <v>343.17089399999998</v>
      </c>
      <c r="D274" s="202">
        <v>293.75507199999998</v>
      </c>
      <c r="E274" s="202">
        <v>35.815821999999997</v>
      </c>
      <c r="F274" s="202">
        <v>13.6</v>
      </c>
      <c r="G274" s="203">
        <v>13.6</v>
      </c>
    </row>
    <row r="275" spans="1:7" ht="15.6" customHeight="1">
      <c r="A275" s="148" t="s">
        <v>605</v>
      </c>
      <c r="B275" s="206" t="s">
        <v>606</v>
      </c>
      <c r="C275" s="202">
        <v>68.55</v>
      </c>
      <c r="D275" s="202">
        <v>0</v>
      </c>
      <c r="E275" s="202">
        <v>0</v>
      </c>
      <c r="F275" s="202">
        <v>68.55</v>
      </c>
      <c r="G275" s="203">
        <v>23</v>
      </c>
    </row>
    <row r="276" spans="1:7" ht="15.6" customHeight="1">
      <c r="A276" s="148" t="s">
        <v>607</v>
      </c>
      <c r="B276" s="206" t="s">
        <v>608</v>
      </c>
      <c r="C276" s="202">
        <v>242</v>
      </c>
      <c r="D276" s="202">
        <v>0</v>
      </c>
      <c r="E276" s="202">
        <v>0</v>
      </c>
      <c r="F276" s="202">
        <v>242</v>
      </c>
      <c r="G276" s="203">
        <v>234</v>
      </c>
    </row>
    <row r="277" spans="1:7" ht="15.6" customHeight="1">
      <c r="A277" s="148" t="s">
        <v>609</v>
      </c>
      <c r="B277" s="206" t="s">
        <v>610</v>
      </c>
      <c r="C277" s="202">
        <v>26.63</v>
      </c>
      <c r="D277" s="202">
        <v>0</v>
      </c>
      <c r="E277" s="202">
        <v>0</v>
      </c>
      <c r="F277" s="202">
        <v>26.63</v>
      </c>
      <c r="G277" s="203">
        <v>0</v>
      </c>
    </row>
    <row r="278" spans="1:7" ht="15.6" customHeight="1">
      <c r="A278" s="148" t="s">
        <v>611</v>
      </c>
      <c r="B278" s="206" t="s">
        <v>612</v>
      </c>
      <c r="C278" s="202">
        <v>148</v>
      </c>
      <c r="D278" s="202">
        <v>0</v>
      </c>
      <c r="E278" s="202">
        <v>0</v>
      </c>
      <c r="F278" s="202">
        <v>148</v>
      </c>
      <c r="G278" s="203">
        <v>0</v>
      </c>
    </row>
    <row r="279" spans="1:7" ht="15.6" customHeight="1">
      <c r="A279" s="148" t="s">
        <v>613</v>
      </c>
      <c r="B279" s="206" t="s">
        <v>614</v>
      </c>
      <c r="C279" s="202">
        <v>172</v>
      </c>
      <c r="D279" s="202">
        <v>0</v>
      </c>
      <c r="E279" s="202">
        <v>0</v>
      </c>
      <c r="F279" s="202">
        <v>172</v>
      </c>
      <c r="G279" s="203">
        <v>0</v>
      </c>
    </row>
    <row r="280" spans="1:7" ht="15.6" customHeight="1">
      <c r="A280" s="148" t="s">
        <v>615</v>
      </c>
      <c r="B280" s="206" t="s">
        <v>616</v>
      </c>
      <c r="C280" s="202">
        <v>136.08000000000001</v>
      </c>
      <c r="D280" s="202">
        <v>0</v>
      </c>
      <c r="E280" s="202">
        <v>0</v>
      </c>
      <c r="F280" s="202">
        <v>136.08000000000001</v>
      </c>
      <c r="G280" s="203">
        <v>102</v>
      </c>
    </row>
    <row r="281" spans="1:7" ht="15.6" customHeight="1">
      <c r="A281" s="148" t="s">
        <v>617</v>
      </c>
      <c r="B281" s="206" t="s">
        <v>618</v>
      </c>
      <c r="C281" s="202">
        <v>666.5</v>
      </c>
      <c r="D281" s="202">
        <v>0</v>
      </c>
      <c r="E281" s="202">
        <v>0</v>
      </c>
      <c r="F281" s="202">
        <v>666.5</v>
      </c>
      <c r="G281" s="203">
        <v>571</v>
      </c>
    </row>
    <row r="282" spans="1:7" ht="15.6" customHeight="1">
      <c r="A282" s="148" t="s">
        <v>619</v>
      </c>
      <c r="B282" s="206" t="s">
        <v>620</v>
      </c>
      <c r="C282" s="202">
        <v>1030.32</v>
      </c>
      <c r="D282" s="202">
        <v>0</v>
      </c>
      <c r="E282" s="202">
        <v>0</v>
      </c>
      <c r="F282" s="202">
        <v>1030.32</v>
      </c>
      <c r="G282" s="203">
        <v>0</v>
      </c>
    </row>
    <row r="283" spans="1:7" ht="15.6" customHeight="1">
      <c r="A283" s="148" t="s">
        <v>621</v>
      </c>
      <c r="B283" s="206" t="s">
        <v>622</v>
      </c>
      <c r="C283" s="202">
        <v>23.6</v>
      </c>
      <c r="D283" s="202">
        <v>0</v>
      </c>
      <c r="E283" s="202">
        <v>0</v>
      </c>
      <c r="F283" s="202">
        <v>23.6</v>
      </c>
      <c r="G283" s="203">
        <v>0</v>
      </c>
    </row>
    <row r="284" spans="1:7" ht="15.6" customHeight="1">
      <c r="A284" s="148" t="s">
        <v>623</v>
      </c>
      <c r="B284" s="206" t="s">
        <v>624</v>
      </c>
      <c r="C284" s="202">
        <v>163.52000000000001</v>
      </c>
      <c r="D284" s="202">
        <v>0</v>
      </c>
      <c r="E284" s="202">
        <v>0</v>
      </c>
      <c r="F284" s="202">
        <v>163.52000000000001</v>
      </c>
      <c r="G284" s="203">
        <v>0</v>
      </c>
    </row>
    <row r="285" spans="1:7" ht="15.6" customHeight="1">
      <c r="A285" s="148" t="s">
        <v>625</v>
      </c>
      <c r="B285" s="206" t="s">
        <v>626</v>
      </c>
      <c r="C285" s="202">
        <v>205</v>
      </c>
      <c r="D285" s="202">
        <v>0</v>
      </c>
      <c r="E285" s="202">
        <v>0</v>
      </c>
      <c r="F285" s="202">
        <v>205</v>
      </c>
      <c r="G285" s="203">
        <v>0</v>
      </c>
    </row>
    <row r="286" spans="1:7" ht="15.6" customHeight="1">
      <c r="A286" s="148" t="s">
        <v>627</v>
      </c>
      <c r="B286" s="206" t="s">
        <v>628</v>
      </c>
      <c r="C286" s="202">
        <v>638.20000000000005</v>
      </c>
      <c r="D286" s="202">
        <v>0</v>
      </c>
      <c r="E286" s="202">
        <v>0</v>
      </c>
      <c r="F286" s="202">
        <v>638.20000000000005</v>
      </c>
      <c r="G286" s="203">
        <v>0</v>
      </c>
    </row>
    <row r="287" spans="1:7" ht="15.6" customHeight="1">
      <c r="A287" s="148" t="s">
        <v>629</v>
      </c>
      <c r="B287" s="206" t="s">
        <v>630</v>
      </c>
      <c r="C287" s="202">
        <v>745.46757300000002</v>
      </c>
      <c r="D287" s="202">
        <v>79.062270999999996</v>
      </c>
      <c r="E287" s="202">
        <v>8.7053019999999997</v>
      </c>
      <c r="F287" s="202">
        <v>657.7</v>
      </c>
      <c r="G287" s="203">
        <v>524.4</v>
      </c>
    </row>
    <row r="288" spans="1:7" ht="15.6" customHeight="1">
      <c r="A288" s="148" t="s">
        <v>631</v>
      </c>
      <c r="B288" s="206" t="s">
        <v>129</v>
      </c>
      <c r="C288" s="202">
        <v>616.16757299999995</v>
      </c>
      <c r="D288" s="202">
        <v>79.062270999999996</v>
      </c>
      <c r="E288" s="202">
        <v>8.7053019999999997</v>
      </c>
      <c r="F288" s="202">
        <v>528.4</v>
      </c>
      <c r="G288" s="203">
        <v>524.4</v>
      </c>
    </row>
    <row r="289" spans="1:7" ht="15.6" customHeight="1">
      <c r="A289" s="148" t="s">
        <v>632</v>
      </c>
      <c r="B289" s="206" t="s">
        <v>633</v>
      </c>
      <c r="C289" s="202">
        <v>44</v>
      </c>
      <c r="D289" s="202">
        <v>0</v>
      </c>
      <c r="E289" s="202">
        <v>0</v>
      </c>
      <c r="F289" s="202">
        <v>44</v>
      </c>
      <c r="G289" s="203">
        <v>0</v>
      </c>
    </row>
    <row r="290" spans="1:7" ht="15.6" customHeight="1">
      <c r="A290" s="148" t="s">
        <v>634</v>
      </c>
      <c r="B290" s="206" t="s">
        <v>635</v>
      </c>
      <c r="C290" s="202">
        <v>32</v>
      </c>
      <c r="D290" s="202">
        <v>0</v>
      </c>
      <c r="E290" s="202">
        <v>0</v>
      </c>
      <c r="F290" s="202">
        <v>32</v>
      </c>
      <c r="G290" s="203">
        <v>0</v>
      </c>
    </row>
    <row r="291" spans="1:7" ht="15.6" customHeight="1">
      <c r="A291" s="148" t="s">
        <v>636</v>
      </c>
      <c r="B291" s="206" t="s">
        <v>637</v>
      </c>
      <c r="C291" s="202">
        <v>7.3</v>
      </c>
      <c r="D291" s="202">
        <v>0</v>
      </c>
      <c r="E291" s="202">
        <v>0</v>
      </c>
      <c r="F291" s="202">
        <v>7.3</v>
      </c>
      <c r="G291" s="203">
        <v>0</v>
      </c>
    </row>
    <row r="292" spans="1:7" ht="15.6" customHeight="1">
      <c r="A292" s="148" t="s">
        <v>638</v>
      </c>
      <c r="B292" s="206" t="s">
        <v>639</v>
      </c>
      <c r="C292" s="202">
        <v>21</v>
      </c>
      <c r="D292" s="202">
        <v>0</v>
      </c>
      <c r="E292" s="202">
        <v>0</v>
      </c>
      <c r="F292" s="202">
        <v>21</v>
      </c>
      <c r="G292" s="203">
        <v>0</v>
      </c>
    </row>
    <row r="293" spans="1:7" ht="15.6" customHeight="1">
      <c r="A293" s="148" t="s">
        <v>640</v>
      </c>
      <c r="B293" s="206" t="s">
        <v>641</v>
      </c>
      <c r="C293" s="202">
        <v>25</v>
      </c>
      <c r="D293" s="202">
        <v>0</v>
      </c>
      <c r="E293" s="202">
        <v>0</v>
      </c>
      <c r="F293" s="202">
        <v>25</v>
      </c>
      <c r="G293" s="203">
        <v>0</v>
      </c>
    </row>
    <row r="294" spans="1:7" ht="15.6" customHeight="1">
      <c r="A294" s="148" t="s">
        <v>642</v>
      </c>
      <c r="B294" s="206" t="s">
        <v>643</v>
      </c>
      <c r="C294" s="202">
        <v>200</v>
      </c>
      <c r="D294" s="202">
        <v>0</v>
      </c>
      <c r="E294" s="202">
        <v>0</v>
      </c>
      <c r="F294" s="202">
        <v>200</v>
      </c>
      <c r="G294" s="203">
        <v>0</v>
      </c>
    </row>
    <row r="295" spans="1:7" ht="15.6" customHeight="1">
      <c r="A295" s="148" t="s">
        <v>644</v>
      </c>
      <c r="B295" s="206" t="s">
        <v>645</v>
      </c>
      <c r="C295" s="202">
        <v>200</v>
      </c>
      <c r="D295" s="202">
        <v>0</v>
      </c>
      <c r="E295" s="202">
        <v>0</v>
      </c>
      <c r="F295" s="202">
        <v>200</v>
      </c>
      <c r="G295" s="203">
        <v>0</v>
      </c>
    </row>
    <row r="296" spans="1:7" ht="15.6" customHeight="1">
      <c r="A296" s="148" t="s">
        <v>646</v>
      </c>
      <c r="B296" s="206" t="s">
        <v>647</v>
      </c>
      <c r="C296" s="202">
        <v>3418.3</v>
      </c>
      <c r="D296" s="202">
        <v>0</v>
      </c>
      <c r="E296" s="202">
        <v>0</v>
      </c>
      <c r="F296" s="202">
        <v>3418.3</v>
      </c>
      <c r="G296" s="203">
        <v>494.7</v>
      </c>
    </row>
    <row r="297" spans="1:7" ht="15.6" customHeight="1">
      <c r="A297" s="148" t="s">
        <v>648</v>
      </c>
      <c r="B297" s="206" t="s">
        <v>649</v>
      </c>
      <c r="C297" s="202">
        <v>3223.3</v>
      </c>
      <c r="D297" s="202">
        <v>0</v>
      </c>
      <c r="E297" s="202">
        <v>0</v>
      </c>
      <c r="F297" s="202">
        <v>3223.3</v>
      </c>
      <c r="G297" s="203">
        <v>494.7</v>
      </c>
    </row>
    <row r="298" spans="1:7" ht="15.6" customHeight="1">
      <c r="A298" s="148" t="s">
        <v>650</v>
      </c>
      <c r="B298" s="206" t="s">
        <v>651</v>
      </c>
      <c r="C298" s="202">
        <v>195</v>
      </c>
      <c r="D298" s="202">
        <v>0</v>
      </c>
      <c r="E298" s="202">
        <v>0</v>
      </c>
      <c r="F298" s="202">
        <v>195</v>
      </c>
      <c r="G298" s="203">
        <v>0</v>
      </c>
    </row>
    <row r="299" spans="1:7" ht="15.6" customHeight="1">
      <c r="A299" s="148" t="s">
        <v>652</v>
      </c>
      <c r="B299" s="206" t="s">
        <v>653</v>
      </c>
      <c r="C299" s="202">
        <v>269</v>
      </c>
      <c r="D299" s="202">
        <v>0</v>
      </c>
      <c r="E299" s="202">
        <v>0</v>
      </c>
      <c r="F299" s="202">
        <v>269</v>
      </c>
      <c r="G299" s="203">
        <v>0</v>
      </c>
    </row>
    <row r="300" spans="1:7" ht="15.6" customHeight="1">
      <c r="A300" s="148" t="s">
        <v>654</v>
      </c>
      <c r="B300" s="206" t="s">
        <v>655</v>
      </c>
      <c r="C300" s="202">
        <v>255</v>
      </c>
      <c r="D300" s="202">
        <v>0</v>
      </c>
      <c r="E300" s="202">
        <v>0</v>
      </c>
      <c r="F300" s="202">
        <v>255</v>
      </c>
      <c r="G300" s="203">
        <v>0</v>
      </c>
    </row>
    <row r="301" spans="1:7" ht="15.6" customHeight="1">
      <c r="A301" s="148" t="s">
        <v>656</v>
      </c>
      <c r="B301" s="206" t="s">
        <v>657</v>
      </c>
      <c r="C301" s="202">
        <v>6</v>
      </c>
      <c r="D301" s="202">
        <v>0</v>
      </c>
      <c r="E301" s="202">
        <v>0</v>
      </c>
      <c r="F301" s="202">
        <v>6</v>
      </c>
      <c r="G301" s="203">
        <v>0</v>
      </c>
    </row>
    <row r="302" spans="1:7" ht="15.6" customHeight="1">
      <c r="A302" s="148" t="s">
        <v>658</v>
      </c>
      <c r="B302" s="206" t="s">
        <v>659</v>
      </c>
      <c r="C302" s="202">
        <v>8</v>
      </c>
      <c r="D302" s="202">
        <v>0</v>
      </c>
      <c r="E302" s="202">
        <v>0</v>
      </c>
      <c r="F302" s="202">
        <v>8</v>
      </c>
      <c r="G302" s="203">
        <v>0</v>
      </c>
    </row>
    <row r="303" spans="1:7" ht="15.6" customHeight="1">
      <c r="A303" s="148" t="s">
        <v>660</v>
      </c>
      <c r="B303" s="206" t="s">
        <v>661</v>
      </c>
      <c r="C303" s="202">
        <v>200</v>
      </c>
      <c r="D303" s="202">
        <v>0</v>
      </c>
      <c r="E303" s="202">
        <v>0</v>
      </c>
      <c r="F303" s="202">
        <v>200</v>
      </c>
      <c r="G303" s="203">
        <v>0</v>
      </c>
    </row>
    <row r="304" spans="1:7" ht="15.6" customHeight="1">
      <c r="A304" s="148" t="s">
        <v>662</v>
      </c>
      <c r="B304" s="206" t="s">
        <v>661</v>
      </c>
      <c r="C304" s="202">
        <v>200</v>
      </c>
      <c r="D304" s="202">
        <v>0</v>
      </c>
      <c r="E304" s="202">
        <v>0</v>
      </c>
      <c r="F304" s="202">
        <v>200</v>
      </c>
      <c r="G304" s="203">
        <v>0</v>
      </c>
    </row>
    <row r="305" spans="1:7" ht="15.6" customHeight="1">
      <c r="A305" s="148" t="s">
        <v>663</v>
      </c>
      <c r="B305" s="206" t="s">
        <v>664</v>
      </c>
      <c r="C305" s="202">
        <v>1548.892883</v>
      </c>
      <c r="D305" s="202">
        <v>60.890149000000001</v>
      </c>
      <c r="E305" s="202">
        <v>9.1392340000000001</v>
      </c>
      <c r="F305" s="202">
        <v>1478.8634999999999</v>
      </c>
      <c r="G305" s="203">
        <v>1234.92</v>
      </c>
    </row>
    <row r="306" spans="1:7" ht="15.6" customHeight="1">
      <c r="A306" s="148" t="s">
        <v>665</v>
      </c>
      <c r="B306" s="206" t="s">
        <v>666</v>
      </c>
      <c r="C306" s="202">
        <v>808.89288299999998</v>
      </c>
      <c r="D306" s="202">
        <v>60.890149000000001</v>
      </c>
      <c r="E306" s="202">
        <v>9.1392340000000001</v>
      </c>
      <c r="F306" s="202">
        <v>738.86350000000004</v>
      </c>
      <c r="G306" s="203">
        <v>494.92</v>
      </c>
    </row>
    <row r="307" spans="1:7" ht="15.6" customHeight="1">
      <c r="A307" s="148" t="s">
        <v>667</v>
      </c>
      <c r="B307" s="206" t="s">
        <v>129</v>
      </c>
      <c r="C307" s="202">
        <v>70.029382999999996</v>
      </c>
      <c r="D307" s="202">
        <v>60.890149000000001</v>
      </c>
      <c r="E307" s="202">
        <v>9.1392340000000001</v>
      </c>
      <c r="F307" s="202">
        <v>0</v>
      </c>
      <c r="G307" s="203">
        <v>0</v>
      </c>
    </row>
    <row r="308" spans="1:7" ht="15.6" customHeight="1">
      <c r="A308" s="148" t="s">
        <v>668</v>
      </c>
      <c r="B308" s="206" t="s">
        <v>131</v>
      </c>
      <c r="C308" s="202">
        <v>0.8</v>
      </c>
      <c r="D308" s="202">
        <v>0</v>
      </c>
      <c r="E308" s="202">
        <v>0</v>
      </c>
      <c r="F308" s="202">
        <v>0.8</v>
      </c>
      <c r="G308" s="203">
        <v>0.8</v>
      </c>
    </row>
    <row r="309" spans="1:7" ht="15.6" customHeight="1">
      <c r="A309" s="148" t="s">
        <v>669</v>
      </c>
      <c r="B309" s="206" t="s">
        <v>670</v>
      </c>
      <c r="C309" s="202">
        <v>213.9435</v>
      </c>
      <c r="D309" s="202">
        <v>0</v>
      </c>
      <c r="E309" s="202">
        <v>0</v>
      </c>
      <c r="F309" s="202">
        <v>213.9435</v>
      </c>
      <c r="G309" s="203">
        <v>0</v>
      </c>
    </row>
    <row r="310" spans="1:7" ht="15.6" customHeight="1">
      <c r="A310" s="148" t="s">
        <v>671</v>
      </c>
      <c r="B310" s="206" t="s">
        <v>672</v>
      </c>
      <c r="C310" s="202">
        <v>25</v>
      </c>
      <c r="D310" s="202">
        <v>0</v>
      </c>
      <c r="E310" s="202">
        <v>0</v>
      </c>
      <c r="F310" s="202">
        <v>25</v>
      </c>
      <c r="G310" s="203">
        <v>25</v>
      </c>
    </row>
    <row r="311" spans="1:7" ht="15.6" customHeight="1">
      <c r="A311" s="148" t="s">
        <v>673</v>
      </c>
      <c r="B311" s="206" t="s">
        <v>674</v>
      </c>
      <c r="C311" s="202">
        <v>499.12</v>
      </c>
      <c r="D311" s="202">
        <v>0</v>
      </c>
      <c r="E311" s="202">
        <v>0</v>
      </c>
      <c r="F311" s="202">
        <v>499.12</v>
      </c>
      <c r="G311" s="203">
        <v>469.12</v>
      </c>
    </row>
    <row r="312" spans="1:7" ht="15.6" customHeight="1">
      <c r="A312" s="148" t="s">
        <v>675</v>
      </c>
      <c r="B312" s="206" t="s">
        <v>676</v>
      </c>
      <c r="C312" s="202">
        <v>740</v>
      </c>
      <c r="D312" s="202">
        <v>0</v>
      </c>
      <c r="E312" s="202">
        <v>0</v>
      </c>
      <c r="F312" s="202">
        <v>740</v>
      </c>
      <c r="G312" s="203">
        <v>740</v>
      </c>
    </row>
    <row r="313" spans="1:7" ht="15.6" customHeight="1">
      <c r="A313" s="148" t="s">
        <v>677</v>
      </c>
      <c r="B313" s="206" t="s">
        <v>676</v>
      </c>
      <c r="C313" s="202">
        <v>740</v>
      </c>
      <c r="D313" s="202">
        <v>0</v>
      </c>
      <c r="E313" s="202">
        <v>0</v>
      </c>
      <c r="F313" s="202">
        <v>740</v>
      </c>
      <c r="G313" s="203">
        <v>740</v>
      </c>
    </row>
    <row r="314" spans="1:7" ht="15.6" customHeight="1">
      <c r="A314" s="148" t="s">
        <v>678</v>
      </c>
      <c r="B314" s="206" t="s">
        <v>679</v>
      </c>
      <c r="C314" s="202">
        <v>361.4</v>
      </c>
      <c r="D314" s="202">
        <v>0</v>
      </c>
      <c r="E314" s="202">
        <v>0</v>
      </c>
      <c r="F314" s="202">
        <v>361.4</v>
      </c>
      <c r="G314" s="203">
        <v>11.4</v>
      </c>
    </row>
    <row r="315" spans="1:7" ht="15.6" customHeight="1">
      <c r="A315" s="148" t="s">
        <v>680</v>
      </c>
      <c r="B315" s="206" t="s">
        <v>681</v>
      </c>
      <c r="C315" s="202">
        <v>61.4</v>
      </c>
      <c r="D315" s="202">
        <v>0</v>
      </c>
      <c r="E315" s="202">
        <v>0</v>
      </c>
      <c r="F315" s="202">
        <v>61.4</v>
      </c>
      <c r="G315" s="203">
        <v>11.4</v>
      </c>
    </row>
    <row r="316" spans="1:7" ht="15.6" customHeight="1">
      <c r="A316" s="148" t="s">
        <v>682</v>
      </c>
      <c r="B316" s="206" t="s">
        <v>129</v>
      </c>
      <c r="C316" s="202">
        <v>11</v>
      </c>
      <c r="D316" s="202">
        <v>0</v>
      </c>
      <c r="E316" s="202">
        <v>0</v>
      </c>
      <c r="F316" s="202">
        <v>11</v>
      </c>
      <c r="G316" s="203">
        <v>11</v>
      </c>
    </row>
    <row r="317" spans="1:7" ht="15.6" customHeight="1">
      <c r="A317" s="148" t="s">
        <v>683</v>
      </c>
      <c r="B317" s="206" t="s">
        <v>131</v>
      </c>
      <c r="C317" s="202">
        <v>50.4</v>
      </c>
      <c r="D317" s="202">
        <v>0</v>
      </c>
      <c r="E317" s="202">
        <v>0</v>
      </c>
      <c r="F317" s="202">
        <v>50.4</v>
      </c>
      <c r="G317" s="203">
        <v>0.4</v>
      </c>
    </row>
    <row r="318" spans="1:7" ht="15.6" customHeight="1">
      <c r="A318" s="148" t="s">
        <v>684</v>
      </c>
      <c r="B318" s="206" t="s">
        <v>685</v>
      </c>
      <c r="C318" s="202">
        <v>300</v>
      </c>
      <c r="D318" s="202">
        <v>0</v>
      </c>
      <c r="E318" s="202">
        <v>0</v>
      </c>
      <c r="F318" s="202">
        <v>300</v>
      </c>
      <c r="G318" s="203">
        <v>0</v>
      </c>
    </row>
    <row r="319" spans="1:7" ht="15.6" customHeight="1">
      <c r="A319" s="148" t="s">
        <v>686</v>
      </c>
      <c r="B319" s="206" t="s">
        <v>687</v>
      </c>
      <c r="C319" s="202">
        <v>300</v>
      </c>
      <c r="D319" s="202">
        <v>0</v>
      </c>
      <c r="E319" s="202">
        <v>0</v>
      </c>
      <c r="F319" s="202">
        <v>300</v>
      </c>
      <c r="G319" s="203">
        <v>0</v>
      </c>
    </row>
    <row r="320" spans="1:7" ht="15.6" customHeight="1">
      <c r="A320" s="148" t="s">
        <v>688</v>
      </c>
      <c r="B320" s="206" t="s">
        <v>689</v>
      </c>
      <c r="C320" s="202">
        <v>136</v>
      </c>
      <c r="D320" s="202">
        <v>0</v>
      </c>
      <c r="E320" s="202">
        <v>0</v>
      </c>
      <c r="F320" s="202">
        <v>136</v>
      </c>
      <c r="G320" s="203">
        <v>86</v>
      </c>
    </row>
    <row r="321" spans="1:7" ht="15.6" customHeight="1">
      <c r="A321" s="148" t="s">
        <v>690</v>
      </c>
      <c r="B321" s="206" t="s">
        <v>691</v>
      </c>
      <c r="C321" s="202">
        <v>136</v>
      </c>
      <c r="D321" s="202">
        <v>0</v>
      </c>
      <c r="E321" s="202">
        <v>0</v>
      </c>
      <c r="F321" s="202">
        <v>136</v>
      </c>
      <c r="G321" s="203">
        <v>86</v>
      </c>
    </row>
    <row r="322" spans="1:7" ht="15.6" customHeight="1">
      <c r="A322" s="148" t="s">
        <v>692</v>
      </c>
      <c r="B322" s="206" t="s">
        <v>693</v>
      </c>
      <c r="C322" s="202">
        <v>50</v>
      </c>
      <c r="D322" s="202">
        <v>0</v>
      </c>
      <c r="E322" s="202">
        <v>0</v>
      </c>
      <c r="F322" s="202">
        <v>50</v>
      </c>
      <c r="G322" s="203">
        <v>0</v>
      </c>
    </row>
    <row r="323" spans="1:7" ht="15.6" customHeight="1">
      <c r="A323" s="148" t="s">
        <v>694</v>
      </c>
      <c r="B323" s="206" t="s">
        <v>695</v>
      </c>
      <c r="C323" s="202">
        <v>86</v>
      </c>
      <c r="D323" s="202">
        <v>0</v>
      </c>
      <c r="E323" s="202">
        <v>0</v>
      </c>
      <c r="F323" s="202">
        <v>86</v>
      </c>
      <c r="G323" s="203">
        <v>86</v>
      </c>
    </row>
    <row r="324" spans="1:7" ht="15.6" customHeight="1">
      <c r="A324" s="148" t="s">
        <v>696</v>
      </c>
      <c r="B324" s="206" t="s">
        <v>697</v>
      </c>
      <c r="C324" s="202">
        <v>328.94518799999997</v>
      </c>
      <c r="D324" s="202">
        <v>303.74525</v>
      </c>
      <c r="E324" s="202">
        <v>25.199938</v>
      </c>
      <c r="F324" s="202">
        <v>0</v>
      </c>
      <c r="G324" s="203">
        <v>0</v>
      </c>
    </row>
    <row r="325" spans="1:7" ht="15.6" customHeight="1">
      <c r="A325" s="148" t="s">
        <v>698</v>
      </c>
      <c r="B325" s="206" t="s">
        <v>699</v>
      </c>
      <c r="C325" s="202">
        <v>328.94518799999997</v>
      </c>
      <c r="D325" s="202">
        <v>303.74525</v>
      </c>
      <c r="E325" s="202">
        <v>25.199938</v>
      </c>
      <c r="F325" s="202">
        <v>0</v>
      </c>
      <c r="G325" s="203">
        <v>0</v>
      </c>
    </row>
    <row r="326" spans="1:7" ht="15.6" customHeight="1">
      <c r="A326" s="148" t="s">
        <v>700</v>
      </c>
      <c r="B326" s="206" t="s">
        <v>129</v>
      </c>
      <c r="C326" s="202">
        <v>328.94518799999997</v>
      </c>
      <c r="D326" s="202">
        <v>303.74525</v>
      </c>
      <c r="E326" s="202">
        <v>25.199938</v>
      </c>
      <c r="F326" s="202">
        <v>0</v>
      </c>
      <c r="G326" s="203">
        <v>0</v>
      </c>
    </row>
    <row r="327" spans="1:7" ht="15.6" customHeight="1">
      <c r="A327" s="148" t="s">
        <v>701</v>
      </c>
      <c r="B327" s="206" t="s">
        <v>702</v>
      </c>
      <c r="C327" s="202">
        <v>1436.6041909999999</v>
      </c>
      <c r="D327" s="202">
        <v>1210.004191</v>
      </c>
      <c r="E327" s="202">
        <v>0</v>
      </c>
      <c r="F327" s="202">
        <v>226.6</v>
      </c>
      <c r="G327" s="203">
        <v>0</v>
      </c>
    </row>
    <row r="328" spans="1:7" ht="15.6" customHeight="1">
      <c r="A328" s="148" t="s">
        <v>703</v>
      </c>
      <c r="B328" s="206" t="s">
        <v>704</v>
      </c>
      <c r="C328" s="202">
        <v>226.6</v>
      </c>
      <c r="D328" s="202">
        <v>0</v>
      </c>
      <c r="E328" s="202">
        <v>0</v>
      </c>
      <c r="F328" s="202">
        <v>226.6</v>
      </c>
      <c r="G328" s="203">
        <v>0</v>
      </c>
    </row>
    <row r="329" spans="1:7" ht="15.6" customHeight="1">
      <c r="A329" s="148" t="s">
        <v>705</v>
      </c>
      <c r="B329" s="206" t="s">
        <v>706</v>
      </c>
      <c r="C329" s="202">
        <v>197</v>
      </c>
      <c r="D329" s="202">
        <v>0</v>
      </c>
      <c r="E329" s="202">
        <v>0</v>
      </c>
      <c r="F329" s="202">
        <v>197</v>
      </c>
      <c r="G329" s="203">
        <v>0</v>
      </c>
    </row>
    <row r="330" spans="1:7" ht="15.6" customHeight="1">
      <c r="A330" s="148" t="s">
        <v>707</v>
      </c>
      <c r="B330" s="206" t="s">
        <v>708</v>
      </c>
      <c r="C330" s="202">
        <v>29.6</v>
      </c>
      <c r="D330" s="202">
        <v>0</v>
      </c>
      <c r="E330" s="202">
        <v>0</v>
      </c>
      <c r="F330" s="202">
        <v>29.6</v>
      </c>
      <c r="G330" s="203">
        <v>0</v>
      </c>
    </row>
    <row r="331" spans="1:7" ht="15.6" customHeight="1">
      <c r="A331" s="148" t="s">
        <v>709</v>
      </c>
      <c r="B331" s="206" t="s">
        <v>710</v>
      </c>
      <c r="C331" s="202">
        <v>1210.004191</v>
      </c>
      <c r="D331" s="202">
        <v>1210.004191</v>
      </c>
      <c r="E331" s="202">
        <v>0</v>
      </c>
      <c r="F331" s="202">
        <v>0</v>
      </c>
      <c r="G331" s="203">
        <v>0</v>
      </c>
    </row>
    <row r="332" spans="1:7" ht="15.6" customHeight="1">
      <c r="A332" s="148" t="s">
        <v>711</v>
      </c>
      <c r="B332" s="206" t="s">
        <v>712</v>
      </c>
      <c r="C332" s="202">
        <v>1210.004191</v>
      </c>
      <c r="D332" s="202">
        <v>1210.004191</v>
      </c>
      <c r="E332" s="202">
        <v>0</v>
      </c>
      <c r="F332" s="202">
        <v>0</v>
      </c>
      <c r="G332" s="203">
        <v>0</v>
      </c>
    </row>
    <row r="333" spans="1:7" ht="15.6" customHeight="1">
      <c r="A333" s="148" t="s">
        <v>713</v>
      </c>
      <c r="B333" s="206" t="s">
        <v>714</v>
      </c>
      <c r="C333" s="202">
        <v>104.5</v>
      </c>
      <c r="D333" s="202">
        <v>0</v>
      </c>
      <c r="E333" s="202">
        <v>0</v>
      </c>
      <c r="F333" s="202">
        <v>104.5</v>
      </c>
      <c r="G333" s="203">
        <v>0.5</v>
      </c>
    </row>
    <row r="334" spans="1:7" ht="15.6" customHeight="1">
      <c r="A334" s="148" t="s">
        <v>715</v>
      </c>
      <c r="B334" s="206" t="s">
        <v>716</v>
      </c>
      <c r="C334" s="202">
        <v>104.5</v>
      </c>
      <c r="D334" s="202">
        <v>0</v>
      </c>
      <c r="E334" s="202">
        <v>0</v>
      </c>
      <c r="F334" s="202">
        <v>104.5</v>
      </c>
      <c r="G334" s="203">
        <v>0.5</v>
      </c>
    </row>
    <row r="335" spans="1:7" ht="15.6" customHeight="1">
      <c r="A335" s="148" t="s">
        <v>717</v>
      </c>
      <c r="B335" s="206" t="s">
        <v>718</v>
      </c>
      <c r="C335" s="202">
        <v>104</v>
      </c>
      <c r="D335" s="202">
        <v>0</v>
      </c>
      <c r="E335" s="202">
        <v>0</v>
      </c>
      <c r="F335" s="202">
        <v>104</v>
      </c>
      <c r="G335" s="203">
        <v>0</v>
      </c>
    </row>
    <row r="336" spans="1:7" ht="15.6" customHeight="1">
      <c r="A336" s="148" t="s">
        <v>719</v>
      </c>
      <c r="B336" s="206" t="s">
        <v>720</v>
      </c>
      <c r="C336" s="202">
        <v>0.5</v>
      </c>
      <c r="D336" s="202">
        <v>0</v>
      </c>
      <c r="E336" s="202">
        <v>0</v>
      </c>
      <c r="F336" s="202">
        <v>0.5</v>
      </c>
      <c r="G336" s="203">
        <v>0.5</v>
      </c>
    </row>
    <row r="337" spans="1:7" ht="15.6" customHeight="1">
      <c r="A337" s="148" t="s">
        <v>721</v>
      </c>
      <c r="B337" s="206" t="s">
        <v>722</v>
      </c>
      <c r="C337" s="202">
        <v>627.87854800000002</v>
      </c>
      <c r="D337" s="202">
        <v>100.38076599999999</v>
      </c>
      <c r="E337" s="202">
        <v>11.917782000000001</v>
      </c>
      <c r="F337" s="202">
        <v>515.58000000000004</v>
      </c>
      <c r="G337" s="203">
        <v>21.8</v>
      </c>
    </row>
    <row r="338" spans="1:7" ht="15.6" customHeight="1">
      <c r="A338" s="148" t="s">
        <v>723</v>
      </c>
      <c r="B338" s="206" t="s">
        <v>724</v>
      </c>
      <c r="C338" s="202">
        <v>609.87854800000002</v>
      </c>
      <c r="D338" s="202">
        <v>100.38076599999999</v>
      </c>
      <c r="E338" s="202">
        <v>11.917782000000001</v>
      </c>
      <c r="F338" s="202">
        <v>497.58</v>
      </c>
      <c r="G338" s="203">
        <v>21.8</v>
      </c>
    </row>
    <row r="339" spans="1:7" ht="15.6" customHeight="1">
      <c r="A339" s="148" t="s">
        <v>725</v>
      </c>
      <c r="B339" s="206" t="s">
        <v>129</v>
      </c>
      <c r="C339" s="202">
        <v>113.09854799999999</v>
      </c>
      <c r="D339" s="202">
        <v>100.38076599999999</v>
      </c>
      <c r="E339" s="202">
        <v>11.917782000000001</v>
      </c>
      <c r="F339" s="202">
        <v>0.8</v>
      </c>
      <c r="G339" s="203">
        <v>0.8</v>
      </c>
    </row>
    <row r="340" spans="1:7" ht="15.6" customHeight="1">
      <c r="A340" s="148" t="s">
        <v>726</v>
      </c>
      <c r="B340" s="206" t="s">
        <v>131</v>
      </c>
      <c r="C340" s="202">
        <v>51</v>
      </c>
      <c r="D340" s="202">
        <v>0</v>
      </c>
      <c r="E340" s="202">
        <v>0</v>
      </c>
      <c r="F340" s="202">
        <v>51</v>
      </c>
      <c r="G340" s="203">
        <v>21</v>
      </c>
    </row>
    <row r="341" spans="1:7" ht="15.6" customHeight="1">
      <c r="A341" s="148" t="s">
        <v>727</v>
      </c>
      <c r="B341" s="206" t="s">
        <v>728</v>
      </c>
      <c r="C341" s="202">
        <v>3.78</v>
      </c>
      <c r="D341" s="202">
        <v>0</v>
      </c>
      <c r="E341" s="202">
        <v>0</v>
      </c>
      <c r="F341" s="202">
        <v>3.78</v>
      </c>
      <c r="G341" s="203">
        <v>0</v>
      </c>
    </row>
    <row r="342" spans="1:7" ht="15.6" customHeight="1">
      <c r="A342" s="148" t="s">
        <v>729</v>
      </c>
      <c r="B342" s="206" t="s">
        <v>730</v>
      </c>
      <c r="C342" s="202">
        <v>42</v>
      </c>
      <c r="D342" s="202">
        <v>0</v>
      </c>
      <c r="E342" s="202">
        <v>0</v>
      </c>
      <c r="F342" s="202">
        <v>42</v>
      </c>
      <c r="G342" s="203">
        <v>0</v>
      </c>
    </row>
    <row r="343" spans="1:7" ht="15.6" customHeight="1">
      <c r="A343" s="148" t="s">
        <v>731</v>
      </c>
      <c r="B343" s="206" t="s">
        <v>732</v>
      </c>
      <c r="C343" s="202">
        <v>400</v>
      </c>
      <c r="D343" s="202">
        <v>0</v>
      </c>
      <c r="E343" s="202">
        <v>0</v>
      </c>
      <c r="F343" s="202">
        <v>400</v>
      </c>
      <c r="G343" s="203">
        <v>0</v>
      </c>
    </row>
    <row r="344" spans="1:7" ht="15.6" customHeight="1">
      <c r="A344" s="148" t="s">
        <v>733</v>
      </c>
      <c r="B344" s="206" t="s">
        <v>734</v>
      </c>
      <c r="C344" s="202">
        <v>8</v>
      </c>
      <c r="D344" s="202">
        <v>0</v>
      </c>
      <c r="E344" s="202">
        <v>0</v>
      </c>
      <c r="F344" s="202">
        <v>8</v>
      </c>
      <c r="G344" s="203">
        <v>0</v>
      </c>
    </row>
    <row r="345" spans="1:7" ht="15.6" customHeight="1">
      <c r="A345" s="148" t="s">
        <v>735</v>
      </c>
      <c r="B345" s="206" t="s">
        <v>736</v>
      </c>
      <c r="C345" s="202">
        <v>8</v>
      </c>
      <c r="D345" s="202">
        <v>0</v>
      </c>
      <c r="E345" s="202">
        <v>0</v>
      </c>
      <c r="F345" s="202">
        <v>8</v>
      </c>
      <c r="G345" s="203">
        <v>0</v>
      </c>
    </row>
    <row r="346" spans="1:7" ht="15.6" customHeight="1">
      <c r="A346" s="148" t="s">
        <v>737</v>
      </c>
      <c r="B346" s="206" t="s">
        <v>738</v>
      </c>
      <c r="C346" s="202">
        <v>10</v>
      </c>
      <c r="D346" s="202">
        <v>0</v>
      </c>
      <c r="E346" s="202">
        <v>0</v>
      </c>
      <c r="F346" s="202">
        <v>10</v>
      </c>
      <c r="G346" s="203">
        <v>0</v>
      </c>
    </row>
    <row r="347" spans="1:7" ht="15.6" customHeight="1">
      <c r="A347" s="148" t="s">
        <v>739</v>
      </c>
      <c r="B347" s="206" t="s">
        <v>740</v>
      </c>
      <c r="C347" s="202">
        <v>10</v>
      </c>
      <c r="D347" s="202">
        <v>0</v>
      </c>
      <c r="E347" s="202">
        <v>0</v>
      </c>
      <c r="F347" s="202">
        <v>10</v>
      </c>
      <c r="G347" s="203">
        <v>0</v>
      </c>
    </row>
    <row r="348" spans="1:7" ht="15.6" customHeight="1">
      <c r="A348" s="148" t="s">
        <v>741</v>
      </c>
      <c r="B348" s="206" t="s">
        <v>742</v>
      </c>
      <c r="C348" s="202">
        <v>500</v>
      </c>
      <c r="D348" s="202">
        <v>0</v>
      </c>
      <c r="E348" s="202">
        <v>0</v>
      </c>
      <c r="F348" s="202">
        <v>500</v>
      </c>
      <c r="G348" s="203">
        <v>0</v>
      </c>
    </row>
    <row r="349" spans="1:7" ht="15.6" customHeight="1">
      <c r="A349" s="148" t="s">
        <v>743</v>
      </c>
      <c r="B349" s="206" t="s">
        <v>744</v>
      </c>
      <c r="C349" s="202">
        <v>5773</v>
      </c>
      <c r="D349" s="202">
        <v>4650</v>
      </c>
      <c r="E349" s="202">
        <v>1123</v>
      </c>
      <c r="F349" s="202">
        <v>0</v>
      </c>
      <c r="G349" s="203">
        <v>0</v>
      </c>
    </row>
    <row r="350" spans="1:7" ht="15.6" customHeight="1">
      <c r="A350" s="148" t="s">
        <v>745</v>
      </c>
      <c r="B350" s="206" t="s">
        <v>746</v>
      </c>
      <c r="C350" s="202">
        <v>5773</v>
      </c>
      <c r="D350" s="202">
        <v>4650</v>
      </c>
      <c r="E350" s="202">
        <v>1123</v>
      </c>
      <c r="F350" s="202">
        <v>0</v>
      </c>
      <c r="G350" s="203">
        <v>0</v>
      </c>
    </row>
    <row r="351" spans="1:7" ht="15.6" customHeight="1">
      <c r="A351" s="148" t="s">
        <v>747</v>
      </c>
      <c r="B351" s="206" t="s">
        <v>748</v>
      </c>
      <c r="C351" s="202">
        <v>5100</v>
      </c>
      <c r="D351" s="202">
        <v>0</v>
      </c>
      <c r="E351" s="202">
        <v>0</v>
      </c>
      <c r="F351" s="202">
        <v>5100</v>
      </c>
      <c r="G351" s="203">
        <v>0</v>
      </c>
    </row>
    <row r="352" spans="1:7" ht="15.6" customHeight="1">
      <c r="A352" s="148" t="s">
        <v>749</v>
      </c>
      <c r="B352" s="206" t="s">
        <v>750</v>
      </c>
      <c r="C352" s="202">
        <v>5100</v>
      </c>
      <c r="D352" s="202">
        <v>0</v>
      </c>
      <c r="E352" s="202">
        <v>0</v>
      </c>
      <c r="F352" s="202">
        <v>5100</v>
      </c>
      <c r="G352" s="203">
        <v>0</v>
      </c>
    </row>
    <row r="353" spans="1:7" ht="15.6" customHeight="1">
      <c r="A353" s="148" t="s">
        <v>751</v>
      </c>
      <c r="B353" s="206" t="s">
        <v>752</v>
      </c>
      <c r="C353" s="202">
        <v>5000</v>
      </c>
      <c r="D353" s="202">
        <v>0</v>
      </c>
      <c r="E353" s="202">
        <v>0</v>
      </c>
      <c r="F353" s="202">
        <v>5000</v>
      </c>
      <c r="G353" s="203">
        <v>0</v>
      </c>
    </row>
    <row r="354" spans="1:7" ht="15.6" customHeight="1">
      <c r="A354" s="148" t="s">
        <v>753</v>
      </c>
      <c r="B354" s="206" t="s">
        <v>754</v>
      </c>
      <c r="C354" s="202">
        <v>100</v>
      </c>
      <c r="D354" s="202">
        <v>0</v>
      </c>
      <c r="E354" s="202">
        <v>0</v>
      </c>
      <c r="F354" s="202">
        <v>100</v>
      </c>
      <c r="G354" s="203">
        <v>0</v>
      </c>
    </row>
    <row r="355" spans="1:7" ht="15.6" customHeight="1">
      <c r="A355" s="148" t="s">
        <v>755</v>
      </c>
      <c r="B355" s="206" t="s">
        <v>756</v>
      </c>
      <c r="C355" s="202">
        <v>70</v>
      </c>
      <c r="D355" s="202">
        <v>0</v>
      </c>
      <c r="E355" s="202">
        <v>0</v>
      </c>
      <c r="F355" s="202">
        <v>70</v>
      </c>
      <c r="G355" s="203">
        <v>0</v>
      </c>
    </row>
    <row r="356" spans="1:7" ht="15.6" customHeight="1">
      <c r="A356" s="149" t="s">
        <v>757</v>
      </c>
      <c r="B356" s="208" t="s">
        <v>758</v>
      </c>
      <c r="C356" s="204">
        <v>70</v>
      </c>
      <c r="D356" s="204">
        <v>0</v>
      </c>
      <c r="E356" s="204">
        <v>0</v>
      </c>
      <c r="F356" s="204">
        <v>70</v>
      </c>
      <c r="G356" s="205">
        <v>0</v>
      </c>
    </row>
  </sheetData>
  <mergeCells count="8">
    <mergeCell ref="A5:B5"/>
    <mergeCell ref="A1:G1"/>
    <mergeCell ref="A2:F2"/>
    <mergeCell ref="D3:E3"/>
    <mergeCell ref="F3:G3"/>
    <mergeCell ref="A3:A4"/>
    <mergeCell ref="B3:B4"/>
    <mergeCell ref="C3:C4"/>
  </mergeCells>
  <phoneticPr fontId="24" type="noConversion"/>
  <pageMargins left="0.78740157480314965" right="0.47244094488188981" top="0.74803149606299213" bottom="0.74803149606299213" header="0.31496062992125984" footer="0.31496062992125984"/>
  <pageSetup paperSize="9" firstPageNumber="4" orientation="portrait" useFirstPageNumber="1" r:id="rId1"/>
  <headerFooter>
    <oddFooter>&amp;C&amp;P</oddFooter>
  </headerFooter>
</worksheet>
</file>

<file path=xl/worksheets/sheet7.xml><?xml version="1.0" encoding="utf-8"?>
<worksheet xmlns="http://schemas.openxmlformats.org/spreadsheetml/2006/main" xmlns:r="http://schemas.openxmlformats.org/officeDocument/2006/relationships">
  <dimension ref="A1:F39"/>
  <sheetViews>
    <sheetView workbookViewId="0">
      <selection activeCell="H27" sqref="H27"/>
    </sheetView>
  </sheetViews>
  <sheetFormatPr defaultColWidth="9" defaultRowHeight="14.4"/>
  <cols>
    <col min="1" max="1" width="7.44140625" customWidth="1"/>
    <col min="2" max="2" width="9.33203125" customWidth="1"/>
    <col min="3" max="3" width="28.6640625" customWidth="1"/>
    <col min="4" max="4" width="14.5546875" customWidth="1"/>
    <col min="5" max="5" width="14.44140625" customWidth="1"/>
    <col min="6" max="6" width="14.21875" customWidth="1"/>
  </cols>
  <sheetData>
    <row r="1" spans="1:6" ht="34.200000000000003" customHeight="1">
      <c r="A1" s="257" t="s">
        <v>759</v>
      </c>
      <c r="B1" s="257"/>
      <c r="C1" s="257"/>
      <c r="D1" s="257"/>
      <c r="E1" s="257"/>
      <c r="F1" s="257"/>
    </row>
    <row r="2" spans="1:6" ht="12.75" customHeight="1">
      <c r="A2" s="120"/>
      <c r="B2" s="120"/>
      <c r="C2" s="120"/>
      <c r="D2" s="120"/>
      <c r="E2" s="120"/>
      <c r="F2" s="121" t="s">
        <v>114</v>
      </c>
    </row>
    <row r="3" spans="1:6" ht="27" customHeight="1">
      <c r="A3" s="258" t="s">
        <v>760</v>
      </c>
      <c r="B3" s="259"/>
      <c r="C3" s="259"/>
      <c r="D3" s="259" t="s">
        <v>761</v>
      </c>
      <c r="E3" s="259" t="s">
        <v>120</v>
      </c>
      <c r="F3" s="266" t="s">
        <v>762</v>
      </c>
    </row>
    <row r="4" spans="1:6" ht="27" customHeight="1">
      <c r="A4" s="122" t="s">
        <v>763</v>
      </c>
      <c r="B4" s="123" t="s">
        <v>764</v>
      </c>
      <c r="C4" s="123" t="s">
        <v>116</v>
      </c>
      <c r="D4" s="265"/>
      <c r="E4" s="265"/>
      <c r="F4" s="267"/>
    </row>
    <row r="5" spans="1:6" ht="27" customHeight="1">
      <c r="A5" s="260" t="s">
        <v>765</v>
      </c>
      <c r="B5" s="261"/>
      <c r="C5" s="262"/>
      <c r="D5" s="124">
        <f>E5+F5</f>
        <v>43772.160000000003</v>
      </c>
      <c r="E5" s="124">
        <f>E6+E11+E19+E21+E24+E26</f>
        <v>40324.61</v>
      </c>
      <c r="F5" s="125">
        <f>F6+F11+F19+F21+F24+F26</f>
        <v>3447.5499999999997</v>
      </c>
    </row>
    <row r="6" spans="1:6" ht="27" customHeight="1">
      <c r="A6" s="126">
        <v>501</v>
      </c>
      <c r="B6" s="263" t="s">
        <v>766</v>
      </c>
      <c r="C6" s="263"/>
      <c r="D6" s="127">
        <f>E6+F6</f>
        <v>12173.55</v>
      </c>
      <c r="E6" s="127">
        <f>SUM(E7:E10)</f>
        <v>12173.55</v>
      </c>
      <c r="F6" s="128">
        <f>SUM(F7:F10)</f>
        <v>0</v>
      </c>
    </row>
    <row r="7" spans="1:6" ht="27" customHeight="1">
      <c r="A7" s="129"/>
      <c r="B7" s="130" t="s">
        <v>767</v>
      </c>
      <c r="C7" s="131" t="s">
        <v>768</v>
      </c>
      <c r="D7" s="132">
        <f>E7+F7</f>
        <v>8146.05</v>
      </c>
      <c r="E7" s="133">
        <v>8146.05</v>
      </c>
      <c r="F7" s="134">
        <v>0</v>
      </c>
    </row>
    <row r="8" spans="1:6" ht="27" customHeight="1">
      <c r="A8" s="129"/>
      <c r="B8" s="130" t="s">
        <v>769</v>
      </c>
      <c r="C8" s="131" t="s">
        <v>770</v>
      </c>
      <c r="D8" s="132">
        <f t="shared" ref="D8:D12" si="0">E8+F8</f>
        <v>3013.41</v>
      </c>
      <c r="E8" s="133">
        <v>3013.41</v>
      </c>
      <c r="F8" s="134">
        <v>0</v>
      </c>
    </row>
    <row r="9" spans="1:6" ht="27" customHeight="1">
      <c r="A9" s="129"/>
      <c r="B9" s="130" t="s">
        <v>771</v>
      </c>
      <c r="C9" s="131" t="s">
        <v>712</v>
      </c>
      <c r="D9" s="132">
        <f t="shared" si="0"/>
        <v>1014.09</v>
      </c>
      <c r="E9" s="133">
        <v>1014.09</v>
      </c>
      <c r="F9" s="134">
        <v>0</v>
      </c>
    </row>
    <row r="10" spans="1:6" ht="27" customHeight="1">
      <c r="A10" s="129"/>
      <c r="B10" s="130" t="s">
        <v>772</v>
      </c>
      <c r="C10" s="135" t="s">
        <v>773</v>
      </c>
      <c r="D10" s="132">
        <f t="shared" si="0"/>
        <v>0</v>
      </c>
      <c r="E10" s="133">
        <v>0</v>
      </c>
      <c r="F10" s="134">
        <v>0</v>
      </c>
    </row>
    <row r="11" spans="1:6" ht="27" customHeight="1">
      <c r="A11" s="126">
        <v>502</v>
      </c>
      <c r="B11" s="264" t="s">
        <v>774</v>
      </c>
      <c r="C11" s="264"/>
      <c r="D11" s="127">
        <f t="shared" si="0"/>
        <v>1292.0999999999999</v>
      </c>
      <c r="E11" s="127">
        <f>SUM(E12:E18)</f>
        <v>0</v>
      </c>
      <c r="F11" s="128">
        <f>SUM(F12:F18)</f>
        <v>1292.0999999999999</v>
      </c>
    </row>
    <row r="12" spans="1:6" ht="27" customHeight="1">
      <c r="A12" s="129"/>
      <c r="B12" s="130" t="s">
        <v>775</v>
      </c>
      <c r="C12" s="131" t="s">
        <v>776</v>
      </c>
      <c r="D12" s="132">
        <f t="shared" si="0"/>
        <v>1053.8800000000001</v>
      </c>
      <c r="E12" s="132">
        <v>0</v>
      </c>
      <c r="F12" s="136">
        <v>1053.8800000000001</v>
      </c>
    </row>
    <row r="13" spans="1:6" ht="27" customHeight="1">
      <c r="A13" s="129"/>
      <c r="B13" s="130" t="s">
        <v>777</v>
      </c>
      <c r="C13" s="131" t="s">
        <v>778</v>
      </c>
      <c r="D13" s="132">
        <f t="shared" ref="D13:D18" si="1">E13+F13</f>
        <v>4.4000000000000004</v>
      </c>
      <c r="E13" s="132">
        <v>0</v>
      </c>
      <c r="F13" s="136">
        <v>4.4000000000000004</v>
      </c>
    </row>
    <row r="14" spans="1:6" ht="27" customHeight="1">
      <c r="A14" s="129"/>
      <c r="B14" s="130" t="s">
        <v>779</v>
      </c>
      <c r="C14" s="131" t="s">
        <v>780</v>
      </c>
      <c r="D14" s="132">
        <f t="shared" si="1"/>
        <v>25.88</v>
      </c>
      <c r="E14" s="132">
        <v>0</v>
      </c>
      <c r="F14" s="136">
        <v>25.88</v>
      </c>
    </row>
    <row r="15" spans="1:6" ht="27" customHeight="1">
      <c r="A15" s="129"/>
      <c r="B15" s="130" t="s">
        <v>781</v>
      </c>
      <c r="C15" s="131" t="s">
        <v>782</v>
      </c>
      <c r="D15" s="132">
        <f t="shared" si="1"/>
        <v>4.78</v>
      </c>
      <c r="E15" s="132">
        <v>0</v>
      </c>
      <c r="F15" s="136">
        <v>4.78</v>
      </c>
    </row>
    <row r="16" spans="1:6" ht="27" customHeight="1">
      <c r="A16" s="129"/>
      <c r="B16" s="130" t="s">
        <v>783</v>
      </c>
      <c r="C16" s="131" t="s">
        <v>784</v>
      </c>
      <c r="D16" s="132">
        <f t="shared" si="1"/>
        <v>67.8</v>
      </c>
      <c r="E16" s="132">
        <v>0</v>
      </c>
      <c r="F16" s="136">
        <v>67.8</v>
      </c>
    </row>
    <row r="17" spans="1:6" ht="27" customHeight="1">
      <c r="A17" s="129"/>
      <c r="B17" s="130" t="s">
        <v>785</v>
      </c>
      <c r="C17" s="131" t="s">
        <v>786</v>
      </c>
      <c r="D17" s="132">
        <f t="shared" si="1"/>
        <v>16.13</v>
      </c>
      <c r="E17" s="132">
        <v>0</v>
      </c>
      <c r="F17" s="136">
        <v>16.13</v>
      </c>
    </row>
    <row r="18" spans="1:6" ht="27" customHeight="1">
      <c r="A18" s="129"/>
      <c r="B18" s="130" t="s">
        <v>787</v>
      </c>
      <c r="C18" s="131" t="s">
        <v>788</v>
      </c>
      <c r="D18" s="132">
        <f t="shared" si="1"/>
        <v>119.23</v>
      </c>
      <c r="E18" s="132">
        <v>0</v>
      </c>
      <c r="F18" s="136">
        <v>119.23</v>
      </c>
    </row>
    <row r="19" spans="1:6" ht="27" customHeight="1">
      <c r="A19" s="126">
        <v>503</v>
      </c>
      <c r="B19" s="264" t="s">
        <v>789</v>
      </c>
      <c r="C19" s="264"/>
      <c r="D19" s="127">
        <f t="shared" ref="D19:D22" si="2">E19+F19</f>
        <v>11.27</v>
      </c>
      <c r="E19" s="137">
        <f>SUM(E20:E20)</f>
        <v>0</v>
      </c>
      <c r="F19" s="138">
        <f>SUM(F20:F20)</f>
        <v>11.27</v>
      </c>
    </row>
    <row r="20" spans="1:6" ht="27" customHeight="1">
      <c r="A20" s="129"/>
      <c r="B20" s="130" t="s">
        <v>790</v>
      </c>
      <c r="C20" s="139" t="s">
        <v>791</v>
      </c>
      <c r="D20" s="132">
        <f t="shared" si="2"/>
        <v>11.27</v>
      </c>
      <c r="E20" s="133">
        <v>0</v>
      </c>
      <c r="F20" s="134">
        <v>11.27</v>
      </c>
    </row>
    <row r="21" spans="1:6" ht="27" customHeight="1">
      <c r="A21" s="126">
        <v>505</v>
      </c>
      <c r="B21" s="264" t="s">
        <v>792</v>
      </c>
      <c r="C21" s="264"/>
      <c r="D21" s="127">
        <f t="shared" si="2"/>
        <v>26148.61</v>
      </c>
      <c r="E21" s="127">
        <f>E22+E23</f>
        <v>24007.59</v>
      </c>
      <c r="F21" s="128">
        <f>F22+F23</f>
        <v>2141.02</v>
      </c>
    </row>
    <row r="22" spans="1:6" ht="27" customHeight="1">
      <c r="A22" s="129"/>
      <c r="B22" s="130" t="s">
        <v>793</v>
      </c>
      <c r="C22" s="131" t="s">
        <v>794</v>
      </c>
      <c r="D22" s="132">
        <f t="shared" si="2"/>
        <v>24007.59</v>
      </c>
      <c r="E22" s="132">
        <v>24007.59</v>
      </c>
      <c r="F22" s="136">
        <v>0</v>
      </c>
    </row>
    <row r="23" spans="1:6" ht="27" customHeight="1">
      <c r="A23" s="129"/>
      <c r="B23" s="130" t="s">
        <v>795</v>
      </c>
      <c r="C23" s="131" t="s">
        <v>796</v>
      </c>
      <c r="D23" s="132">
        <f t="shared" ref="D23:D27" si="3">E23+F23</f>
        <v>2141.02</v>
      </c>
      <c r="E23" s="132">
        <v>0</v>
      </c>
      <c r="F23" s="136">
        <v>2141.02</v>
      </c>
    </row>
    <row r="24" spans="1:6" ht="27" customHeight="1">
      <c r="A24" s="126">
        <v>506</v>
      </c>
      <c r="B24" s="264" t="s">
        <v>797</v>
      </c>
      <c r="C24" s="264"/>
      <c r="D24" s="127">
        <f t="shared" si="3"/>
        <v>3.16</v>
      </c>
      <c r="E24" s="137">
        <f>E25</f>
        <v>0</v>
      </c>
      <c r="F24" s="138">
        <f>F25</f>
        <v>3.16</v>
      </c>
    </row>
    <row r="25" spans="1:6" ht="27" customHeight="1">
      <c r="A25" s="129"/>
      <c r="B25" s="130" t="s">
        <v>798</v>
      </c>
      <c r="C25" s="139" t="s">
        <v>799</v>
      </c>
      <c r="D25" s="132">
        <f t="shared" si="3"/>
        <v>3.16</v>
      </c>
      <c r="E25" s="133">
        <v>0</v>
      </c>
      <c r="F25" s="134">
        <v>3.16</v>
      </c>
    </row>
    <row r="26" spans="1:6" ht="27" customHeight="1">
      <c r="A26" s="126">
        <v>509</v>
      </c>
      <c r="B26" s="264" t="s">
        <v>800</v>
      </c>
      <c r="C26" s="264"/>
      <c r="D26" s="127">
        <f t="shared" si="3"/>
        <v>4143.47</v>
      </c>
      <c r="E26" s="127">
        <f>E27+E28+E29</f>
        <v>4143.47</v>
      </c>
      <c r="F26" s="128">
        <f>F27+F28+F29</f>
        <v>0</v>
      </c>
    </row>
    <row r="27" spans="1:6" ht="27" customHeight="1">
      <c r="A27" s="129"/>
      <c r="B27" s="130" t="s">
        <v>801</v>
      </c>
      <c r="C27" s="131" t="s">
        <v>802</v>
      </c>
      <c r="D27" s="132">
        <f t="shared" si="3"/>
        <v>1094.05</v>
      </c>
      <c r="E27" s="132">
        <v>1094.05</v>
      </c>
      <c r="F27" s="136">
        <v>0</v>
      </c>
    </row>
    <row r="28" spans="1:6" ht="27" customHeight="1">
      <c r="A28" s="129"/>
      <c r="B28" s="130" t="s">
        <v>803</v>
      </c>
      <c r="C28" s="131" t="s">
        <v>804</v>
      </c>
      <c r="D28" s="132">
        <f t="shared" ref="D28:D29" si="4">E28+F28</f>
        <v>2991.53</v>
      </c>
      <c r="E28" s="132">
        <v>2991.53</v>
      </c>
      <c r="F28" s="136">
        <v>0</v>
      </c>
    </row>
    <row r="29" spans="1:6" ht="27" customHeight="1">
      <c r="A29" s="140"/>
      <c r="B29" s="141" t="s">
        <v>805</v>
      </c>
      <c r="C29" s="142" t="s">
        <v>806</v>
      </c>
      <c r="D29" s="143">
        <f t="shared" si="4"/>
        <v>57.89</v>
      </c>
      <c r="E29" s="143">
        <v>57.89</v>
      </c>
      <c r="F29" s="144">
        <v>0</v>
      </c>
    </row>
    <row r="30" spans="1:6" ht="21.75" customHeight="1"/>
    <row r="31" spans="1:6" ht="21.75" customHeight="1"/>
    <row r="32" spans="1:6" ht="21.75" customHeight="1"/>
    <row r="33" ht="21.75" customHeight="1"/>
    <row r="34" ht="21.75" customHeight="1"/>
    <row r="35" ht="21.75" customHeight="1"/>
    <row r="36" ht="21.75" customHeight="1"/>
    <row r="37" ht="21.75" customHeight="1"/>
    <row r="38" ht="21.75" customHeight="1"/>
    <row r="39" ht="21.75" customHeight="1"/>
  </sheetData>
  <mergeCells count="12">
    <mergeCell ref="B19:C19"/>
    <mergeCell ref="B21:C21"/>
    <mergeCell ref="B24:C24"/>
    <mergeCell ref="B26:C26"/>
    <mergeCell ref="D3:D4"/>
    <mergeCell ref="A1:F1"/>
    <mergeCell ref="A3:C3"/>
    <mergeCell ref="A5:C5"/>
    <mergeCell ref="B6:C6"/>
    <mergeCell ref="B11:C11"/>
    <mergeCell ref="E3:E4"/>
    <mergeCell ref="F3:F4"/>
  </mergeCells>
  <phoneticPr fontId="24" type="noConversion"/>
  <pageMargins left="0.78740157480314998" right="0.47244094488188998" top="0.74803149606299202" bottom="0.74803149606299202" header="0.31496062992126" footer="0.31496062992126"/>
  <pageSetup paperSize="9" firstPageNumber="12"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dimension ref="A1:G1024"/>
  <sheetViews>
    <sheetView showZeros="0" tabSelected="1" workbookViewId="0">
      <pane xSplit="4" ySplit="5" topLeftCell="E6" activePane="bottomRight" state="frozen"/>
      <selection activeCell="J9" sqref="J9"/>
      <selection pane="topRight" activeCell="J9" sqref="J9"/>
      <selection pane="bottomLeft" activeCell="J9" sqref="J9"/>
      <selection pane="bottomRight" activeCell="D854" sqref="D854"/>
    </sheetView>
  </sheetViews>
  <sheetFormatPr defaultColWidth="9" defaultRowHeight="14.4"/>
  <cols>
    <col min="1" max="1" width="6.77734375" style="110" customWidth="1"/>
    <col min="2" max="2" width="14.44140625" style="110" customWidth="1"/>
    <col min="3" max="3" width="11.88671875" style="110" customWidth="1"/>
    <col min="4" max="4" width="26.21875" style="110" customWidth="1"/>
    <col min="5" max="5" width="10.77734375" style="110" customWidth="1"/>
    <col min="6" max="7" width="10.44140625" style="110" customWidth="1"/>
    <col min="8" max="16384" width="9" style="110"/>
  </cols>
  <sheetData>
    <row r="1" spans="1:7" ht="27" customHeight="1">
      <c r="A1" s="247" t="s">
        <v>807</v>
      </c>
      <c r="B1" s="247"/>
      <c r="C1" s="247"/>
      <c r="D1" s="247"/>
      <c r="E1" s="247"/>
      <c r="F1" s="247"/>
      <c r="G1" s="247"/>
    </row>
    <row r="2" spans="1:7" ht="15" thickBot="1">
      <c r="A2" s="111"/>
      <c r="B2" s="111"/>
      <c r="C2" s="111"/>
      <c r="D2" s="111"/>
      <c r="E2" s="112"/>
      <c r="F2" s="280" t="s">
        <v>40</v>
      </c>
      <c r="G2" s="280"/>
    </row>
    <row r="3" spans="1:7" s="109" customFormat="1" ht="18.600000000000001" customHeight="1">
      <c r="A3" s="274" t="s">
        <v>115</v>
      </c>
      <c r="B3" s="271" t="s">
        <v>808</v>
      </c>
      <c r="C3" s="271" t="s">
        <v>809</v>
      </c>
      <c r="D3" s="271" t="s">
        <v>810</v>
      </c>
      <c r="E3" s="271" t="s">
        <v>812</v>
      </c>
      <c r="F3" s="272"/>
      <c r="G3" s="273"/>
    </row>
    <row r="4" spans="1:7" s="109" customFormat="1" ht="14.4" customHeight="1">
      <c r="A4" s="275"/>
      <c r="B4" s="276"/>
      <c r="C4" s="276"/>
      <c r="D4" s="276"/>
      <c r="E4" s="277" t="s">
        <v>1602</v>
      </c>
      <c r="F4" s="277" t="s">
        <v>813</v>
      </c>
      <c r="G4" s="278" t="s">
        <v>814</v>
      </c>
    </row>
    <row r="5" spans="1:7" s="109" customFormat="1">
      <c r="A5" s="275"/>
      <c r="B5" s="276"/>
      <c r="C5" s="276"/>
      <c r="D5" s="276"/>
      <c r="E5" s="276"/>
      <c r="F5" s="276"/>
      <c r="G5" s="279"/>
    </row>
    <row r="6" spans="1:7">
      <c r="A6" s="268" t="s">
        <v>1585</v>
      </c>
      <c r="B6" s="269"/>
      <c r="C6" s="269"/>
      <c r="D6" s="270"/>
      <c r="E6" s="226">
        <f>F6+G6</f>
        <v>73648.017099999997</v>
      </c>
      <c r="F6" s="214">
        <v>60053.954100000003</v>
      </c>
      <c r="G6" s="224">
        <v>13594.063</v>
      </c>
    </row>
    <row r="7" spans="1:7">
      <c r="A7" s="116" t="s">
        <v>124</v>
      </c>
      <c r="B7" s="117" t="s">
        <v>125</v>
      </c>
      <c r="C7" s="117" t="s">
        <v>123</v>
      </c>
      <c r="D7" s="117" t="s">
        <v>123</v>
      </c>
      <c r="E7" s="226">
        <f t="shared" ref="E7:E70" si="0">F7+G7</f>
        <v>7264.0169999999998</v>
      </c>
      <c r="F7" s="214">
        <v>7227.0370000000003</v>
      </c>
      <c r="G7" s="224">
        <v>36.979999999999997</v>
      </c>
    </row>
    <row r="8" spans="1:7">
      <c r="A8" s="116" t="s">
        <v>126</v>
      </c>
      <c r="B8" s="117" t="s">
        <v>127</v>
      </c>
      <c r="C8" s="117" t="s">
        <v>123</v>
      </c>
      <c r="D8" s="117" t="s">
        <v>123</v>
      </c>
      <c r="E8" s="226">
        <f t="shared" si="0"/>
        <v>51.6</v>
      </c>
      <c r="F8" s="214">
        <v>51.6</v>
      </c>
      <c r="G8" s="224">
        <v>0</v>
      </c>
    </row>
    <row r="9" spans="1:7">
      <c r="A9" s="116" t="s">
        <v>128</v>
      </c>
      <c r="B9" s="117" t="s">
        <v>129</v>
      </c>
      <c r="C9" s="117" t="s">
        <v>123</v>
      </c>
      <c r="D9" s="117" t="s">
        <v>123</v>
      </c>
      <c r="E9" s="226">
        <f t="shared" si="0"/>
        <v>1.6</v>
      </c>
      <c r="F9" s="214">
        <v>1.6</v>
      </c>
      <c r="G9" s="224">
        <v>0</v>
      </c>
    </row>
    <row r="10" spans="1:7">
      <c r="A10" s="116" t="s">
        <v>123</v>
      </c>
      <c r="B10" s="117" t="s">
        <v>123</v>
      </c>
      <c r="C10" s="117" t="s">
        <v>815</v>
      </c>
      <c r="D10" s="117" t="s">
        <v>816</v>
      </c>
      <c r="E10" s="226">
        <f t="shared" si="0"/>
        <v>1.6</v>
      </c>
      <c r="F10" s="214">
        <v>1.6</v>
      </c>
      <c r="G10" s="224">
        <v>0</v>
      </c>
    </row>
    <row r="11" spans="1:7">
      <c r="A11" s="116" t="s">
        <v>130</v>
      </c>
      <c r="B11" s="117" t="s">
        <v>131</v>
      </c>
      <c r="C11" s="117" t="s">
        <v>123</v>
      </c>
      <c r="D11" s="117" t="s">
        <v>123</v>
      </c>
      <c r="E11" s="226">
        <f t="shared" si="0"/>
        <v>15</v>
      </c>
      <c r="F11" s="214">
        <v>15</v>
      </c>
      <c r="G11" s="224">
        <v>0</v>
      </c>
    </row>
    <row r="12" spans="1:7">
      <c r="A12" s="116" t="s">
        <v>123</v>
      </c>
      <c r="B12" s="117" t="s">
        <v>123</v>
      </c>
      <c r="C12" s="117" t="s">
        <v>815</v>
      </c>
      <c r="D12" s="117" t="s">
        <v>817</v>
      </c>
      <c r="E12" s="226">
        <f t="shared" si="0"/>
        <v>15</v>
      </c>
      <c r="F12" s="214">
        <v>15</v>
      </c>
      <c r="G12" s="224">
        <v>0</v>
      </c>
    </row>
    <row r="13" spans="1:7">
      <c r="A13" s="116" t="s">
        <v>132</v>
      </c>
      <c r="B13" s="117" t="s">
        <v>133</v>
      </c>
      <c r="C13" s="117" t="s">
        <v>123</v>
      </c>
      <c r="D13" s="117" t="s">
        <v>123</v>
      </c>
      <c r="E13" s="226">
        <f t="shared" si="0"/>
        <v>20</v>
      </c>
      <c r="F13" s="214">
        <v>20</v>
      </c>
      <c r="G13" s="224">
        <v>0</v>
      </c>
    </row>
    <row r="14" spans="1:7">
      <c r="A14" s="116" t="s">
        <v>123</v>
      </c>
      <c r="B14" s="117" t="s">
        <v>123</v>
      </c>
      <c r="C14" s="117" t="s">
        <v>815</v>
      </c>
      <c r="D14" s="117" t="s">
        <v>133</v>
      </c>
      <c r="E14" s="226">
        <f t="shared" si="0"/>
        <v>20</v>
      </c>
      <c r="F14" s="214">
        <v>20</v>
      </c>
      <c r="G14" s="224">
        <v>0</v>
      </c>
    </row>
    <row r="15" spans="1:7">
      <c r="A15" s="116" t="s">
        <v>134</v>
      </c>
      <c r="B15" s="117" t="s">
        <v>135</v>
      </c>
      <c r="C15" s="117" t="s">
        <v>123</v>
      </c>
      <c r="D15" s="117" t="s">
        <v>123</v>
      </c>
      <c r="E15" s="226">
        <f t="shared" si="0"/>
        <v>15</v>
      </c>
      <c r="F15" s="214">
        <v>15</v>
      </c>
      <c r="G15" s="224">
        <v>0</v>
      </c>
    </row>
    <row r="16" spans="1:7">
      <c r="A16" s="116" t="s">
        <v>123</v>
      </c>
      <c r="B16" s="117" t="s">
        <v>123</v>
      </c>
      <c r="C16" s="117" t="s">
        <v>815</v>
      </c>
      <c r="D16" s="117" t="s">
        <v>818</v>
      </c>
      <c r="E16" s="226">
        <f t="shared" si="0"/>
        <v>15</v>
      </c>
      <c r="F16" s="214">
        <v>15</v>
      </c>
      <c r="G16" s="224">
        <v>0</v>
      </c>
    </row>
    <row r="17" spans="1:7">
      <c r="A17" s="116" t="s">
        <v>136</v>
      </c>
      <c r="B17" s="117" t="s">
        <v>137</v>
      </c>
      <c r="C17" s="117" t="s">
        <v>123</v>
      </c>
      <c r="D17" s="117" t="s">
        <v>123</v>
      </c>
      <c r="E17" s="226">
        <f t="shared" si="0"/>
        <v>50.8</v>
      </c>
      <c r="F17" s="214">
        <v>50.8</v>
      </c>
      <c r="G17" s="224">
        <v>0</v>
      </c>
    </row>
    <row r="18" spans="1:7">
      <c r="A18" s="116" t="s">
        <v>138</v>
      </c>
      <c r="B18" s="117" t="s">
        <v>129</v>
      </c>
      <c r="C18" s="117" t="s">
        <v>123</v>
      </c>
      <c r="D18" s="117" t="s">
        <v>123</v>
      </c>
      <c r="E18" s="226">
        <f t="shared" si="0"/>
        <v>0.8</v>
      </c>
      <c r="F18" s="214">
        <v>0.8</v>
      </c>
      <c r="G18" s="224">
        <v>0</v>
      </c>
    </row>
    <row r="19" spans="1:7">
      <c r="A19" s="116" t="s">
        <v>123</v>
      </c>
      <c r="B19" s="117" t="s">
        <v>123</v>
      </c>
      <c r="C19" s="117" t="s">
        <v>819</v>
      </c>
      <c r="D19" s="117" t="s">
        <v>816</v>
      </c>
      <c r="E19" s="226">
        <f t="shared" si="0"/>
        <v>0.8</v>
      </c>
      <c r="F19" s="214">
        <v>0.8</v>
      </c>
      <c r="G19" s="224">
        <v>0</v>
      </c>
    </row>
    <row r="20" spans="1:7">
      <c r="A20" s="116" t="s">
        <v>139</v>
      </c>
      <c r="B20" s="117" t="s">
        <v>140</v>
      </c>
      <c r="C20" s="117" t="s">
        <v>123</v>
      </c>
      <c r="D20" s="117" t="s">
        <v>123</v>
      </c>
      <c r="E20" s="226">
        <f t="shared" si="0"/>
        <v>20</v>
      </c>
      <c r="F20" s="214">
        <v>20</v>
      </c>
      <c r="G20" s="224">
        <v>0</v>
      </c>
    </row>
    <row r="21" spans="1:7">
      <c r="A21" s="116" t="s">
        <v>123</v>
      </c>
      <c r="B21" s="117" t="s">
        <v>123</v>
      </c>
      <c r="C21" s="117" t="s">
        <v>819</v>
      </c>
      <c r="D21" s="117" t="s">
        <v>140</v>
      </c>
      <c r="E21" s="226">
        <f t="shared" si="0"/>
        <v>20</v>
      </c>
      <c r="F21" s="214">
        <v>20</v>
      </c>
      <c r="G21" s="224">
        <v>0</v>
      </c>
    </row>
    <row r="22" spans="1:7">
      <c r="A22" s="116" t="s">
        <v>141</v>
      </c>
      <c r="B22" s="117" t="s">
        <v>142</v>
      </c>
      <c r="C22" s="117" t="s">
        <v>123</v>
      </c>
      <c r="D22" s="117" t="s">
        <v>123</v>
      </c>
      <c r="E22" s="226">
        <f t="shared" si="0"/>
        <v>20</v>
      </c>
      <c r="F22" s="214">
        <v>20</v>
      </c>
      <c r="G22" s="224">
        <v>0</v>
      </c>
    </row>
    <row r="23" spans="1:7">
      <c r="A23" s="116" t="s">
        <v>123</v>
      </c>
      <c r="B23" s="117" t="s">
        <v>123</v>
      </c>
      <c r="C23" s="117" t="s">
        <v>819</v>
      </c>
      <c r="D23" s="117" t="s">
        <v>820</v>
      </c>
      <c r="E23" s="226">
        <f t="shared" si="0"/>
        <v>15</v>
      </c>
      <c r="F23" s="214">
        <v>15</v>
      </c>
      <c r="G23" s="224">
        <v>0</v>
      </c>
    </row>
    <row r="24" spans="1:7">
      <c r="A24" s="116" t="s">
        <v>123</v>
      </c>
      <c r="B24" s="117" t="s">
        <v>123</v>
      </c>
      <c r="C24" s="117" t="s">
        <v>819</v>
      </c>
      <c r="D24" s="117" t="s">
        <v>142</v>
      </c>
      <c r="E24" s="226">
        <f t="shared" si="0"/>
        <v>5</v>
      </c>
      <c r="F24" s="214">
        <v>5</v>
      </c>
      <c r="G24" s="224">
        <v>0</v>
      </c>
    </row>
    <row r="25" spans="1:7">
      <c r="A25" s="116" t="s">
        <v>143</v>
      </c>
      <c r="B25" s="117" t="s">
        <v>144</v>
      </c>
      <c r="C25" s="117" t="s">
        <v>123</v>
      </c>
      <c r="D25" s="117" t="s">
        <v>123</v>
      </c>
      <c r="E25" s="226">
        <f t="shared" si="0"/>
        <v>10</v>
      </c>
      <c r="F25" s="214">
        <v>10</v>
      </c>
      <c r="G25" s="224">
        <v>0</v>
      </c>
    </row>
    <row r="26" spans="1:7">
      <c r="A26" s="116" t="s">
        <v>123</v>
      </c>
      <c r="B26" s="117" t="s">
        <v>123</v>
      </c>
      <c r="C26" s="117" t="s">
        <v>819</v>
      </c>
      <c r="D26" s="117" t="s">
        <v>817</v>
      </c>
      <c r="E26" s="226">
        <f t="shared" si="0"/>
        <v>10</v>
      </c>
      <c r="F26" s="214">
        <v>10</v>
      </c>
      <c r="G26" s="224">
        <v>0</v>
      </c>
    </row>
    <row r="27" spans="1:7">
      <c r="A27" s="116" t="s">
        <v>145</v>
      </c>
      <c r="B27" s="117" t="s">
        <v>146</v>
      </c>
      <c r="C27" s="117" t="s">
        <v>123</v>
      </c>
      <c r="D27" s="117" t="s">
        <v>123</v>
      </c>
      <c r="E27" s="226">
        <f t="shared" si="0"/>
        <v>1886.24</v>
      </c>
      <c r="F27" s="214">
        <v>1886.24</v>
      </c>
      <c r="G27" s="224">
        <v>0</v>
      </c>
    </row>
    <row r="28" spans="1:7">
      <c r="A28" s="116" t="s">
        <v>147</v>
      </c>
      <c r="B28" s="117" t="s">
        <v>129</v>
      </c>
      <c r="C28" s="117" t="s">
        <v>123</v>
      </c>
      <c r="D28" s="117" t="s">
        <v>123</v>
      </c>
      <c r="E28" s="226">
        <f t="shared" si="0"/>
        <v>108.09</v>
      </c>
      <c r="F28" s="214">
        <v>108.09</v>
      </c>
      <c r="G28" s="224">
        <v>0</v>
      </c>
    </row>
    <row r="29" spans="1:7">
      <c r="A29" s="116" t="s">
        <v>123</v>
      </c>
      <c r="B29" s="117" t="s">
        <v>123</v>
      </c>
      <c r="C29" s="117" t="s">
        <v>821</v>
      </c>
      <c r="D29" s="117" t="s">
        <v>822</v>
      </c>
      <c r="E29" s="226">
        <f t="shared" si="0"/>
        <v>10</v>
      </c>
      <c r="F29" s="214">
        <v>10</v>
      </c>
      <c r="G29" s="224">
        <v>0</v>
      </c>
    </row>
    <row r="30" spans="1:7">
      <c r="A30" s="116" t="s">
        <v>123</v>
      </c>
      <c r="B30" s="117" t="s">
        <v>123</v>
      </c>
      <c r="C30" s="117" t="s">
        <v>821</v>
      </c>
      <c r="D30" s="117" t="s">
        <v>816</v>
      </c>
      <c r="E30" s="226">
        <f t="shared" si="0"/>
        <v>0.4</v>
      </c>
      <c r="F30" s="214">
        <v>0.4</v>
      </c>
      <c r="G30" s="224">
        <v>0</v>
      </c>
    </row>
    <row r="31" spans="1:7">
      <c r="A31" s="116" t="s">
        <v>123</v>
      </c>
      <c r="B31" s="117" t="s">
        <v>123</v>
      </c>
      <c r="C31" s="117" t="s">
        <v>823</v>
      </c>
      <c r="D31" s="117" t="s">
        <v>824</v>
      </c>
      <c r="E31" s="226">
        <f t="shared" si="0"/>
        <v>0.8</v>
      </c>
      <c r="F31" s="214">
        <v>0.8</v>
      </c>
      <c r="G31" s="224">
        <v>0</v>
      </c>
    </row>
    <row r="32" spans="1:7">
      <c r="A32" s="116" t="s">
        <v>123</v>
      </c>
      <c r="B32" s="117" t="s">
        <v>123</v>
      </c>
      <c r="C32" s="117" t="s">
        <v>823</v>
      </c>
      <c r="D32" s="117" t="s">
        <v>816</v>
      </c>
      <c r="E32" s="226">
        <f t="shared" si="0"/>
        <v>0.4</v>
      </c>
      <c r="F32" s="214">
        <v>0.4</v>
      </c>
      <c r="G32" s="224">
        <v>0</v>
      </c>
    </row>
    <row r="33" spans="1:7">
      <c r="A33" s="116" t="s">
        <v>123</v>
      </c>
      <c r="B33" s="117" t="s">
        <v>123</v>
      </c>
      <c r="C33" s="117" t="s">
        <v>823</v>
      </c>
      <c r="D33" s="117" t="s">
        <v>822</v>
      </c>
      <c r="E33" s="226">
        <f t="shared" si="0"/>
        <v>10</v>
      </c>
      <c r="F33" s="214">
        <v>10</v>
      </c>
      <c r="G33" s="224">
        <v>0</v>
      </c>
    </row>
    <row r="34" spans="1:7">
      <c r="A34" s="116" t="s">
        <v>123</v>
      </c>
      <c r="B34" s="117" t="s">
        <v>123</v>
      </c>
      <c r="C34" s="117" t="s">
        <v>825</v>
      </c>
      <c r="D34" s="117" t="s">
        <v>826</v>
      </c>
      <c r="E34" s="226">
        <f t="shared" si="0"/>
        <v>12.89</v>
      </c>
      <c r="F34" s="214">
        <v>12.89</v>
      </c>
      <c r="G34" s="224">
        <v>0</v>
      </c>
    </row>
    <row r="35" spans="1:7">
      <c r="A35" s="116" t="s">
        <v>123</v>
      </c>
      <c r="B35" s="117" t="s">
        <v>123</v>
      </c>
      <c r="C35" s="117" t="s">
        <v>825</v>
      </c>
      <c r="D35" s="117" t="s">
        <v>816</v>
      </c>
      <c r="E35" s="226">
        <f t="shared" si="0"/>
        <v>0.4</v>
      </c>
      <c r="F35" s="214">
        <v>0.4</v>
      </c>
      <c r="G35" s="224">
        <v>0</v>
      </c>
    </row>
    <row r="36" spans="1:7">
      <c r="A36" s="116" t="s">
        <v>123</v>
      </c>
      <c r="B36" s="117" t="s">
        <v>123</v>
      </c>
      <c r="C36" s="117" t="s">
        <v>825</v>
      </c>
      <c r="D36" s="117" t="s">
        <v>822</v>
      </c>
      <c r="E36" s="226">
        <f t="shared" si="0"/>
        <v>10</v>
      </c>
      <c r="F36" s="214">
        <v>10</v>
      </c>
      <c r="G36" s="224">
        <v>0</v>
      </c>
    </row>
    <row r="37" spans="1:7">
      <c r="A37" s="116" t="s">
        <v>123</v>
      </c>
      <c r="B37" s="117" t="s">
        <v>123</v>
      </c>
      <c r="C37" s="117" t="s">
        <v>827</v>
      </c>
      <c r="D37" s="117" t="s">
        <v>828</v>
      </c>
      <c r="E37" s="226">
        <f t="shared" si="0"/>
        <v>6.8</v>
      </c>
      <c r="F37" s="214">
        <v>6.8</v>
      </c>
      <c r="G37" s="224">
        <v>0</v>
      </c>
    </row>
    <row r="38" spans="1:7">
      <c r="A38" s="116" t="s">
        <v>123</v>
      </c>
      <c r="B38" s="117" t="s">
        <v>123</v>
      </c>
      <c r="C38" s="117" t="s">
        <v>827</v>
      </c>
      <c r="D38" s="117" t="s">
        <v>816</v>
      </c>
      <c r="E38" s="226">
        <f t="shared" si="0"/>
        <v>0.4</v>
      </c>
      <c r="F38" s="214">
        <v>0.4</v>
      </c>
      <c r="G38" s="224">
        <v>0</v>
      </c>
    </row>
    <row r="39" spans="1:7">
      <c r="A39" s="116" t="s">
        <v>123</v>
      </c>
      <c r="B39" s="117" t="s">
        <v>123</v>
      </c>
      <c r="C39" s="117" t="s">
        <v>827</v>
      </c>
      <c r="D39" s="117" t="s">
        <v>822</v>
      </c>
      <c r="E39" s="226">
        <f t="shared" si="0"/>
        <v>10</v>
      </c>
      <c r="F39" s="214">
        <v>10</v>
      </c>
      <c r="G39" s="224">
        <v>0</v>
      </c>
    </row>
    <row r="40" spans="1:7">
      <c r="A40" s="116" t="s">
        <v>123</v>
      </c>
      <c r="B40" s="117" t="s">
        <v>123</v>
      </c>
      <c r="C40" s="117" t="s">
        <v>829</v>
      </c>
      <c r="D40" s="117" t="s">
        <v>830</v>
      </c>
      <c r="E40" s="226">
        <f t="shared" si="0"/>
        <v>12</v>
      </c>
      <c r="F40" s="214">
        <v>12</v>
      </c>
      <c r="G40" s="224">
        <v>0</v>
      </c>
    </row>
    <row r="41" spans="1:7">
      <c r="A41" s="116" t="s">
        <v>123</v>
      </c>
      <c r="B41" s="117" t="s">
        <v>123</v>
      </c>
      <c r="C41" s="117" t="s">
        <v>831</v>
      </c>
      <c r="D41" s="117" t="s">
        <v>830</v>
      </c>
      <c r="E41" s="226">
        <f t="shared" si="0"/>
        <v>12</v>
      </c>
      <c r="F41" s="214">
        <v>12</v>
      </c>
      <c r="G41" s="224">
        <v>0</v>
      </c>
    </row>
    <row r="42" spans="1:7">
      <c r="A42" s="116" t="s">
        <v>123</v>
      </c>
      <c r="B42" s="117" t="s">
        <v>123</v>
      </c>
      <c r="C42" s="117" t="s">
        <v>832</v>
      </c>
      <c r="D42" s="117" t="s">
        <v>830</v>
      </c>
      <c r="E42" s="226">
        <f t="shared" si="0"/>
        <v>12</v>
      </c>
      <c r="F42" s="214">
        <v>12</v>
      </c>
      <c r="G42" s="224">
        <v>0</v>
      </c>
    </row>
    <row r="43" spans="1:7">
      <c r="A43" s="116" t="s">
        <v>123</v>
      </c>
      <c r="B43" s="117" t="s">
        <v>123</v>
      </c>
      <c r="C43" s="117" t="s">
        <v>832</v>
      </c>
      <c r="D43" s="117" t="s">
        <v>833</v>
      </c>
      <c r="E43" s="226">
        <f t="shared" si="0"/>
        <v>10</v>
      </c>
      <c r="F43" s="214">
        <v>10</v>
      </c>
      <c r="G43" s="224">
        <v>0</v>
      </c>
    </row>
    <row r="44" spans="1:7">
      <c r="A44" s="116" t="s">
        <v>148</v>
      </c>
      <c r="B44" s="117" t="s">
        <v>131</v>
      </c>
      <c r="C44" s="117" t="s">
        <v>123</v>
      </c>
      <c r="D44" s="117" t="s">
        <v>123</v>
      </c>
      <c r="E44" s="226">
        <f t="shared" si="0"/>
        <v>63.2</v>
      </c>
      <c r="F44" s="214">
        <v>63.2</v>
      </c>
      <c r="G44" s="224">
        <v>0</v>
      </c>
    </row>
    <row r="45" spans="1:7">
      <c r="A45" s="116" t="s">
        <v>123</v>
      </c>
      <c r="B45" s="117" t="s">
        <v>123</v>
      </c>
      <c r="C45" s="117" t="s">
        <v>834</v>
      </c>
      <c r="D45" s="117" t="s">
        <v>835</v>
      </c>
      <c r="E45" s="226">
        <f t="shared" si="0"/>
        <v>10</v>
      </c>
      <c r="F45" s="214">
        <v>10</v>
      </c>
      <c r="G45" s="224">
        <v>0</v>
      </c>
    </row>
    <row r="46" spans="1:7">
      <c r="A46" s="116" t="s">
        <v>123</v>
      </c>
      <c r="B46" s="117" t="s">
        <v>123</v>
      </c>
      <c r="C46" s="117" t="s">
        <v>836</v>
      </c>
      <c r="D46" s="117" t="s">
        <v>837</v>
      </c>
      <c r="E46" s="226">
        <f t="shared" si="0"/>
        <v>40</v>
      </c>
      <c r="F46" s="214">
        <v>40</v>
      </c>
      <c r="G46" s="224">
        <v>0</v>
      </c>
    </row>
    <row r="47" spans="1:7">
      <c r="A47" s="116" t="s">
        <v>123</v>
      </c>
      <c r="B47" s="117" t="s">
        <v>123</v>
      </c>
      <c r="C47" s="117" t="s">
        <v>836</v>
      </c>
      <c r="D47" s="117" t="s">
        <v>816</v>
      </c>
      <c r="E47" s="226">
        <f t="shared" si="0"/>
        <v>3.2</v>
      </c>
      <c r="F47" s="214">
        <v>3.2</v>
      </c>
      <c r="G47" s="224">
        <v>0</v>
      </c>
    </row>
    <row r="48" spans="1:7">
      <c r="A48" s="116" t="s">
        <v>123</v>
      </c>
      <c r="B48" s="117" t="s">
        <v>123</v>
      </c>
      <c r="C48" s="117" t="s">
        <v>836</v>
      </c>
      <c r="D48" s="117" t="s">
        <v>838</v>
      </c>
      <c r="E48" s="226">
        <f t="shared" si="0"/>
        <v>10</v>
      </c>
      <c r="F48" s="214">
        <v>10</v>
      </c>
      <c r="G48" s="224">
        <v>0</v>
      </c>
    </row>
    <row r="49" spans="1:7">
      <c r="A49" s="116" t="s">
        <v>149</v>
      </c>
      <c r="B49" s="117" t="s">
        <v>150</v>
      </c>
      <c r="C49" s="117" t="s">
        <v>123</v>
      </c>
      <c r="D49" s="117" t="s">
        <v>123</v>
      </c>
      <c r="E49" s="226">
        <f t="shared" si="0"/>
        <v>825.5</v>
      </c>
      <c r="F49" s="214">
        <v>825.5</v>
      </c>
      <c r="G49" s="224">
        <v>0</v>
      </c>
    </row>
    <row r="50" spans="1:7">
      <c r="A50" s="116" t="s">
        <v>123</v>
      </c>
      <c r="B50" s="117" t="s">
        <v>123</v>
      </c>
      <c r="C50" s="117" t="s">
        <v>839</v>
      </c>
      <c r="D50" s="117" t="s">
        <v>835</v>
      </c>
      <c r="E50" s="226">
        <f t="shared" si="0"/>
        <v>9.5</v>
      </c>
      <c r="F50" s="214">
        <v>9.5</v>
      </c>
      <c r="G50" s="224">
        <v>0</v>
      </c>
    </row>
    <row r="51" spans="1:7">
      <c r="A51" s="116" t="s">
        <v>123</v>
      </c>
      <c r="B51" s="117" t="s">
        <v>123</v>
      </c>
      <c r="C51" s="117" t="s">
        <v>839</v>
      </c>
      <c r="D51" s="117" t="s">
        <v>840</v>
      </c>
      <c r="E51" s="226">
        <f t="shared" si="0"/>
        <v>5.6</v>
      </c>
      <c r="F51" s="214">
        <v>5.6</v>
      </c>
      <c r="G51" s="224">
        <v>0</v>
      </c>
    </row>
    <row r="52" spans="1:7">
      <c r="A52" s="116" t="s">
        <v>123</v>
      </c>
      <c r="B52" s="117" t="s">
        <v>123</v>
      </c>
      <c r="C52" s="117" t="s">
        <v>839</v>
      </c>
      <c r="D52" s="117" t="s">
        <v>816</v>
      </c>
      <c r="E52" s="226">
        <f t="shared" si="0"/>
        <v>0.4</v>
      </c>
      <c r="F52" s="214">
        <v>0.4</v>
      </c>
      <c r="G52" s="224">
        <v>0</v>
      </c>
    </row>
    <row r="53" spans="1:7">
      <c r="A53" s="116" t="s">
        <v>123</v>
      </c>
      <c r="B53" s="117" t="s">
        <v>123</v>
      </c>
      <c r="C53" s="117" t="s">
        <v>839</v>
      </c>
      <c r="D53" s="117" t="s">
        <v>841</v>
      </c>
      <c r="E53" s="226">
        <f t="shared" si="0"/>
        <v>8</v>
      </c>
      <c r="F53" s="214">
        <v>8</v>
      </c>
      <c r="G53" s="224">
        <v>0</v>
      </c>
    </row>
    <row r="54" spans="1:7">
      <c r="A54" s="116" t="s">
        <v>123</v>
      </c>
      <c r="B54" s="117" t="s">
        <v>123</v>
      </c>
      <c r="C54" s="117" t="s">
        <v>839</v>
      </c>
      <c r="D54" s="117" t="s">
        <v>842</v>
      </c>
      <c r="E54" s="226">
        <f t="shared" si="0"/>
        <v>2</v>
      </c>
      <c r="F54" s="214">
        <v>2</v>
      </c>
      <c r="G54" s="224">
        <v>0</v>
      </c>
    </row>
    <row r="55" spans="1:7">
      <c r="A55" s="116" t="s">
        <v>123</v>
      </c>
      <c r="B55" s="117" t="s">
        <v>123</v>
      </c>
      <c r="C55" s="117" t="s">
        <v>843</v>
      </c>
      <c r="D55" s="117" t="s">
        <v>844</v>
      </c>
      <c r="E55" s="226">
        <f t="shared" si="0"/>
        <v>800</v>
      </c>
      <c r="F55" s="214">
        <v>800</v>
      </c>
      <c r="G55" s="224">
        <v>0</v>
      </c>
    </row>
    <row r="56" spans="1:7">
      <c r="A56" s="116" t="s">
        <v>153</v>
      </c>
      <c r="B56" s="117" t="s">
        <v>154</v>
      </c>
      <c r="C56" s="117" t="s">
        <v>123</v>
      </c>
      <c r="D56" s="117" t="s">
        <v>123</v>
      </c>
      <c r="E56" s="226">
        <f t="shared" si="0"/>
        <v>291.2</v>
      </c>
      <c r="F56" s="214">
        <v>291.2</v>
      </c>
      <c r="G56" s="224">
        <v>0</v>
      </c>
    </row>
    <row r="57" spans="1:7">
      <c r="A57" s="116" t="s">
        <v>123</v>
      </c>
      <c r="B57" s="117" t="s">
        <v>123</v>
      </c>
      <c r="C57" s="117" t="s">
        <v>845</v>
      </c>
      <c r="D57" s="117" t="s">
        <v>846</v>
      </c>
      <c r="E57" s="226">
        <f t="shared" si="0"/>
        <v>40</v>
      </c>
      <c r="F57" s="214">
        <v>40</v>
      </c>
      <c r="G57" s="224">
        <v>0</v>
      </c>
    </row>
    <row r="58" spans="1:7">
      <c r="A58" s="116" t="s">
        <v>123</v>
      </c>
      <c r="B58" s="117" t="s">
        <v>123</v>
      </c>
      <c r="C58" s="117" t="s">
        <v>845</v>
      </c>
      <c r="D58" s="117" t="s">
        <v>847</v>
      </c>
      <c r="E58" s="226">
        <f t="shared" si="0"/>
        <v>120</v>
      </c>
      <c r="F58" s="214">
        <v>120</v>
      </c>
      <c r="G58" s="224">
        <v>0</v>
      </c>
    </row>
    <row r="59" spans="1:7">
      <c r="A59" s="116" t="s">
        <v>123</v>
      </c>
      <c r="B59" s="117" t="s">
        <v>123</v>
      </c>
      <c r="C59" s="117" t="s">
        <v>845</v>
      </c>
      <c r="D59" s="117" t="s">
        <v>848</v>
      </c>
      <c r="E59" s="226">
        <f t="shared" si="0"/>
        <v>100</v>
      </c>
      <c r="F59" s="214">
        <v>100</v>
      </c>
      <c r="G59" s="224">
        <v>0</v>
      </c>
    </row>
    <row r="60" spans="1:7">
      <c r="A60" s="116" t="s">
        <v>123</v>
      </c>
      <c r="B60" s="117" t="s">
        <v>123</v>
      </c>
      <c r="C60" s="117" t="s">
        <v>845</v>
      </c>
      <c r="D60" s="117" t="s">
        <v>835</v>
      </c>
      <c r="E60" s="226">
        <f t="shared" si="0"/>
        <v>30</v>
      </c>
      <c r="F60" s="214">
        <v>30</v>
      </c>
      <c r="G60" s="224">
        <v>0</v>
      </c>
    </row>
    <row r="61" spans="1:7">
      <c r="A61" s="116" t="s">
        <v>123</v>
      </c>
      <c r="B61" s="117" t="s">
        <v>123</v>
      </c>
      <c r="C61" s="117" t="s">
        <v>845</v>
      </c>
      <c r="D61" s="117" t="s">
        <v>816</v>
      </c>
      <c r="E61" s="226">
        <f t="shared" si="0"/>
        <v>1.2</v>
      </c>
      <c r="F61" s="214">
        <v>1.2</v>
      </c>
      <c r="G61" s="224">
        <v>0</v>
      </c>
    </row>
    <row r="62" spans="1:7">
      <c r="A62" s="116" t="s">
        <v>155</v>
      </c>
      <c r="B62" s="117" t="s">
        <v>156</v>
      </c>
      <c r="C62" s="117" t="s">
        <v>123</v>
      </c>
      <c r="D62" s="117" t="s">
        <v>123</v>
      </c>
      <c r="E62" s="226">
        <f t="shared" si="0"/>
        <v>323.48</v>
      </c>
      <c r="F62" s="214">
        <v>323.48</v>
      </c>
      <c r="G62" s="224">
        <v>0</v>
      </c>
    </row>
    <row r="63" spans="1:7">
      <c r="A63" s="116" t="s">
        <v>123</v>
      </c>
      <c r="B63" s="117" t="s">
        <v>123</v>
      </c>
      <c r="C63" s="117" t="s">
        <v>849</v>
      </c>
      <c r="D63" s="117" t="s">
        <v>835</v>
      </c>
      <c r="E63" s="226">
        <f t="shared" si="0"/>
        <v>60</v>
      </c>
      <c r="F63" s="214">
        <v>60</v>
      </c>
      <c r="G63" s="224">
        <v>0</v>
      </c>
    </row>
    <row r="64" spans="1:7">
      <c r="A64" s="116" t="s">
        <v>123</v>
      </c>
      <c r="B64" s="117" t="s">
        <v>123</v>
      </c>
      <c r="C64" s="117" t="s">
        <v>850</v>
      </c>
      <c r="D64" s="117" t="s">
        <v>851</v>
      </c>
      <c r="E64" s="226">
        <f t="shared" si="0"/>
        <v>4.5</v>
      </c>
      <c r="F64" s="214">
        <v>4.5</v>
      </c>
      <c r="G64" s="224">
        <v>0</v>
      </c>
    </row>
    <row r="65" spans="1:7">
      <c r="A65" s="116" t="s">
        <v>123</v>
      </c>
      <c r="B65" s="117" t="s">
        <v>123</v>
      </c>
      <c r="C65" s="117" t="s">
        <v>850</v>
      </c>
      <c r="D65" s="117" t="s">
        <v>816</v>
      </c>
      <c r="E65" s="226">
        <f t="shared" si="0"/>
        <v>0.4</v>
      </c>
      <c r="F65" s="214">
        <v>0.4</v>
      </c>
      <c r="G65" s="224">
        <v>0</v>
      </c>
    </row>
    <row r="66" spans="1:7">
      <c r="A66" s="116" t="s">
        <v>123</v>
      </c>
      <c r="B66" s="117" t="s">
        <v>123</v>
      </c>
      <c r="C66" s="117" t="s">
        <v>850</v>
      </c>
      <c r="D66" s="117" t="s">
        <v>852</v>
      </c>
      <c r="E66" s="226">
        <f t="shared" si="0"/>
        <v>20.5</v>
      </c>
      <c r="F66" s="214">
        <v>20.5</v>
      </c>
      <c r="G66" s="224">
        <v>0</v>
      </c>
    </row>
    <row r="67" spans="1:7">
      <c r="A67" s="116" t="s">
        <v>123</v>
      </c>
      <c r="B67" s="117" t="s">
        <v>123</v>
      </c>
      <c r="C67" s="117" t="s">
        <v>853</v>
      </c>
      <c r="D67" s="117" t="s">
        <v>854</v>
      </c>
      <c r="E67" s="226">
        <f t="shared" si="0"/>
        <v>137.36000000000001</v>
      </c>
      <c r="F67" s="214">
        <v>137.36000000000001</v>
      </c>
      <c r="G67" s="224">
        <v>0</v>
      </c>
    </row>
    <row r="68" spans="1:7">
      <c r="A68" s="116" t="s">
        <v>123</v>
      </c>
      <c r="B68" s="117" t="s">
        <v>123</v>
      </c>
      <c r="C68" s="117" t="s">
        <v>853</v>
      </c>
      <c r="D68" s="117" t="s">
        <v>855</v>
      </c>
      <c r="E68" s="226">
        <f t="shared" si="0"/>
        <v>30</v>
      </c>
      <c r="F68" s="214">
        <v>30</v>
      </c>
      <c r="G68" s="224">
        <v>0</v>
      </c>
    </row>
    <row r="69" spans="1:7">
      <c r="A69" s="116" t="s">
        <v>123</v>
      </c>
      <c r="B69" s="117" t="s">
        <v>123</v>
      </c>
      <c r="C69" s="117" t="s">
        <v>853</v>
      </c>
      <c r="D69" s="117" t="s">
        <v>835</v>
      </c>
      <c r="E69" s="226">
        <f t="shared" si="0"/>
        <v>20.72</v>
      </c>
      <c r="F69" s="214">
        <v>20.72</v>
      </c>
      <c r="G69" s="224">
        <v>0</v>
      </c>
    </row>
    <row r="70" spans="1:7">
      <c r="A70" s="116" t="s">
        <v>123</v>
      </c>
      <c r="B70" s="117" t="s">
        <v>123</v>
      </c>
      <c r="C70" s="117" t="s">
        <v>853</v>
      </c>
      <c r="D70" s="117" t="s">
        <v>856</v>
      </c>
      <c r="E70" s="226">
        <f t="shared" si="0"/>
        <v>50</v>
      </c>
      <c r="F70" s="214">
        <v>50</v>
      </c>
      <c r="G70" s="224">
        <v>0</v>
      </c>
    </row>
    <row r="71" spans="1:7">
      <c r="A71" s="116" t="s">
        <v>157</v>
      </c>
      <c r="B71" s="117" t="s">
        <v>158</v>
      </c>
      <c r="C71" s="117" t="s">
        <v>123</v>
      </c>
      <c r="D71" s="117" t="s">
        <v>123</v>
      </c>
      <c r="E71" s="226">
        <f t="shared" ref="E71:E137" si="1">F71+G71</f>
        <v>274.77</v>
      </c>
      <c r="F71" s="214">
        <v>274.77</v>
      </c>
      <c r="G71" s="224">
        <v>0</v>
      </c>
    </row>
    <row r="72" spans="1:7">
      <c r="A72" s="116" t="s">
        <v>123</v>
      </c>
      <c r="B72" s="117" t="s">
        <v>123</v>
      </c>
      <c r="C72" s="117" t="s">
        <v>821</v>
      </c>
      <c r="D72" s="117" t="s">
        <v>857</v>
      </c>
      <c r="E72" s="226">
        <f t="shared" si="1"/>
        <v>57</v>
      </c>
      <c r="F72" s="214">
        <v>57</v>
      </c>
      <c r="G72" s="224">
        <v>0</v>
      </c>
    </row>
    <row r="73" spans="1:7">
      <c r="A73" s="116" t="s">
        <v>123</v>
      </c>
      <c r="B73" s="117" t="s">
        <v>123</v>
      </c>
      <c r="C73" s="117" t="s">
        <v>821</v>
      </c>
      <c r="D73" s="117" t="s">
        <v>858</v>
      </c>
      <c r="E73" s="226">
        <f t="shared" si="1"/>
        <v>2.2999999999999998</v>
      </c>
      <c r="F73" s="214">
        <v>2.2999999999999998</v>
      </c>
      <c r="G73" s="224">
        <v>0</v>
      </c>
    </row>
    <row r="74" spans="1:7">
      <c r="A74" s="116" t="s">
        <v>123</v>
      </c>
      <c r="B74" s="117" t="s">
        <v>123</v>
      </c>
      <c r="C74" s="117" t="s">
        <v>823</v>
      </c>
      <c r="D74" s="117" t="s">
        <v>859</v>
      </c>
      <c r="E74" s="226">
        <f t="shared" si="1"/>
        <v>3.06</v>
      </c>
      <c r="F74" s="214">
        <v>3.06</v>
      </c>
      <c r="G74" s="224">
        <v>0</v>
      </c>
    </row>
    <row r="75" spans="1:7">
      <c r="A75" s="116" t="s">
        <v>123</v>
      </c>
      <c r="B75" s="117" t="s">
        <v>123</v>
      </c>
      <c r="C75" s="117" t="s">
        <v>823</v>
      </c>
      <c r="D75" s="117" t="s">
        <v>857</v>
      </c>
      <c r="E75" s="226">
        <f t="shared" si="1"/>
        <v>54</v>
      </c>
      <c r="F75" s="214">
        <v>54</v>
      </c>
      <c r="G75" s="224">
        <v>0</v>
      </c>
    </row>
    <row r="76" spans="1:7">
      <c r="A76" s="116" t="s">
        <v>123</v>
      </c>
      <c r="B76" s="117" t="s">
        <v>123</v>
      </c>
      <c r="C76" s="117" t="s">
        <v>825</v>
      </c>
      <c r="D76" s="117" t="s">
        <v>857</v>
      </c>
      <c r="E76" s="226">
        <f t="shared" si="1"/>
        <v>54.6</v>
      </c>
      <c r="F76" s="214">
        <v>54.6</v>
      </c>
      <c r="G76" s="224">
        <v>0</v>
      </c>
    </row>
    <row r="77" spans="1:7">
      <c r="A77" s="116" t="s">
        <v>123</v>
      </c>
      <c r="B77" s="117" t="s">
        <v>123</v>
      </c>
      <c r="C77" s="117" t="s">
        <v>825</v>
      </c>
      <c r="D77" s="117" t="s">
        <v>859</v>
      </c>
      <c r="E77" s="226">
        <f t="shared" si="1"/>
        <v>1.62</v>
      </c>
      <c r="F77" s="214">
        <v>1.62</v>
      </c>
      <c r="G77" s="224">
        <v>0</v>
      </c>
    </row>
    <row r="78" spans="1:7">
      <c r="A78" s="116" t="s">
        <v>123</v>
      </c>
      <c r="B78" s="117" t="s">
        <v>123</v>
      </c>
      <c r="C78" s="117" t="s">
        <v>827</v>
      </c>
      <c r="D78" s="117" t="s">
        <v>826</v>
      </c>
      <c r="E78" s="226">
        <f t="shared" si="1"/>
        <v>27.88</v>
      </c>
      <c r="F78" s="214">
        <v>27.88</v>
      </c>
      <c r="G78" s="224">
        <v>0</v>
      </c>
    </row>
    <row r="79" spans="1:7">
      <c r="A79" s="116" t="s">
        <v>123</v>
      </c>
      <c r="B79" s="117" t="s">
        <v>123</v>
      </c>
      <c r="C79" s="117" t="s">
        <v>827</v>
      </c>
      <c r="D79" s="117" t="s">
        <v>859</v>
      </c>
      <c r="E79" s="226">
        <f t="shared" si="1"/>
        <v>3.6</v>
      </c>
      <c r="F79" s="214">
        <v>3.6</v>
      </c>
      <c r="G79" s="224">
        <v>0</v>
      </c>
    </row>
    <row r="80" spans="1:7">
      <c r="A80" s="116" t="s">
        <v>123</v>
      </c>
      <c r="B80" s="117" t="s">
        <v>123</v>
      </c>
      <c r="C80" s="117" t="s">
        <v>827</v>
      </c>
      <c r="D80" s="117" t="s">
        <v>857</v>
      </c>
      <c r="E80" s="226">
        <f t="shared" si="1"/>
        <v>70.709999999999994</v>
      </c>
      <c r="F80" s="214">
        <v>70.709999999999994</v>
      </c>
      <c r="G80" s="224">
        <v>0</v>
      </c>
    </row>
    <row r="81" spans="1:7">
      <c r="A81" s="116" t="s">
        <v>159</v>
      </c>
      <c r="B81" s="117" t="s">
        <v>160</v>
      </c>
      <c r="C81" s="117" t="s">
        <v>123</v>
      </c>
      <c r="D81" s="117" t="s">
        <v>123</v>
      </c>
      <c r="E81" s="226">
        <f t="shared" si="1"/>
        <v>1577.1</v>
      </c>
      <c r="F81" s="214">
        <v>1577.1</v>
      </c>
      <c r="G81" s="224">
        <v>0</v>
      </c>
    </row>
    <row r="82" spans="1:7">
      <c r="A82" s="116" t="s">
        <v>161</v>
      </c>
      <c r="B82" s="117" t="s">
        <v>129</v>
      </c>
      <c r="C82" s="117" t="s">
        <v>123</v>
      </c>
      <c r="D82" s="117" t="s">
        <v>123</v>
      </c>
      <c r="E82" s="226">
        <f t="shared" si="1"/>
        <v>56.6</v>
      </c>
      <c r="F82" s="214">
        <v>56.6</v>
      </c>
      <c r="G82" s="224">
        <v>0</v>
      </c>
    </row>
    <row r="83" spans="1:7">
      <c r="A83" s="116" t="s">
        <v>123</v>
      </c>
      <c r="B83" s="117" t="s">
        <v>123</v>
      </c>
      <c r="C83" s="117" t="s">
        <v>860</v>
      </c>
      <c r="D83" s="117" t="s">
        <v>861</v>
      </c>
      <c r="E83" s="226">
        <f t="shared" si="1"/>
        <v>1</v>
      </c>
      <c r="F83" s="214">
        <v>1</v>
      </c>
      <c r="G83" s="224">
        <v>0</v>
      </c>
    </row>
    <row r="84" spans="1:7">
      <c r="A84" s="116" t="s">
        <v>123</v>
      </c>
      <c r="B84" s="117" t="s">
        <v>123</v>
      </c>
      <c r="C84" s="117" t="s">
        <v>860</v>
      </c>
      <c r="D84" s="117" t="s">
        <v>862</v>
      </c>
      <c r="E84" s="226">
        <f t="shared" si="1"/>
        <v>1.6</v>
      </c>
      <c r="F84" s="214">
        <v>1.6</v>
      </c>
      <c r="G84" s="224">
        <v>0</v>
      </c>
    </row>
    <row r="85" spans="1:7">
      <c r="A85" s="116" t="s">
        <v>123</v>
      </c>
      <c r="B85" s="117" t="s">
        <v>123</v>
      </c>
      <c r="C85" s="117" t="s">
        <v>860</v>
      </c>
      <c r="D85" s="117" t="s">
        <v>863</v>
      </c>
      <c r="E85" s="226">
        <f t="shared" si="1"/>
        <v>54</v>
      </c>
      <c r="F85" s="214">
        <v>54</v>
      </c>
      <c r="G85" s="224">
        <v>0</v>
      </c>
    </row>
    <row r="86" spans="1:7">
      <c r="A86" s="116" t="s">
        <v>162</v>
      </c>
      <c r="B86" s="117" t="s">
        <v>163</v>
      </c>
      <c r="C86" s="117" t="s">
        <v>123</v>
      </c>
      <c r="D86" s="117" t="s">
        <v>123</v>
      </c>
      <c r="E86" s="226">
        <f t="shared" si="1"/>
        <v>10</v>
      </c>
      <c r="F86" s="214">
        <v>10</v>
      </c>
      <c r="G86" s="224">
        <v>0</v>
      </c>
    </row>
    <row r="87" spans="1:7">
      <c r="A87" s="116" t="s">
        <v>123</v>
      </c>
      <c r="B87" s="117" t="s">
        <v>123</v>
      </c>
      <c r="C87" s="117" t="s">
        <v>860</v>
      </c>
      <c r="D87" s="117" t="s">
        <v>864</v>
      </c>
      <c r="E87" s="226">
        <f t="shared" si="1"/>
        <v>10</v>
      </c>
      <c r="F87" s="214">
        <v>10</v>
      </c>
      <c r="G87" s="224">
        <v>0</v>
      </c>
    </row>
    <row r="88" spans="1:7">
      <c r="A88" s="116" t="s">
        <v>164</v>
      </c>
      <c r="B88" s="117" t="s">
        <v>165</v>
      </c>
      <c r="C88" s="117" t="s">
        <v>123</v>
      </c>
      <c r="D88" s="117" t="s">
        <v>123</v>
      </c>
      <c r="E88" s="226">
        <f t="shared" si="1"/>
        <v>1510.5</v>
      </c>
      <c r="F88" s="214">
        <v>1510.5</v>
      </c>
      <c r="G88" s="224">
        <v>0</v>
      </c>
    </row>
    <row r="89" spans="1:7">
      <c r="A89" s="116" t="s">
        <v>123</v>
      </c>
      <c r="B89" s="117" t="s">
        <v>123</v>
      </c>
      <c r="C89" s="117" t="s">
        <v>860</v>
      </c>
      <c r="D89" s="117" t="s">
        <v>865</v>
      </c>
      <c r="E89" s="226">
        <f t="shared" si="1"/>
        <v>10</v>
      </c>
      <c r="F89" s="214">
        <v>10</v>
      </c>
      <c r="G89" s="224">
        <v>0</v>
      </c>
    </row>
    <row r="90" spans="1:7">
      <c r="A90" s="116" t="s">
        <v>123</v>
      </c>
      <c r="B90" s="117" t="s">
        <v>123</v>
      </c>
      <c r="C90" s="117" t="s">
        <v>860</v>
      </c>
      <c r="D90" s="117" t="s">
        <v>866</v>
      </c>
      <c r="E90" s="226">
        <f t="shared" si="1"/>
        <v>0.5</v>
      </c>
      <c r="F90" s="214">
        <v>0.5</v>
      </c>
      <c r="G90" s="224">
        <v>0</v>
      </c>
    </row>
    <row r="91" spans="1:7">
      <c r="A91" s="116" t="s">
        <v>123</v>
      </c>
      <c r="B91" s="117" t="s">
        <v>123</v>
      </c>
      <c r="C91" s="117" t="s">
        <v>843</v>
      </c>
      <c r="D91" s="117" t="s">
        <v>867</v>
      </c>
      <c r="E91" s="226">
        <f t="shared" si="1"/>
        <v>1500</v>
      </c>
      <c r="F91" s="214">
        <v>1500</v>
      </c>
      <c r="G91" s="224">
        <v>0</v>
      </c>
    </row>
    <row r="92" spans="1:7">
      <c r="A92" s="116" t="s">
        <v>166</v>
      </c>
      <c r="B92" s="117" t="s">
        <v>167</v>
      </c>
      <c r="C92" s="117" t="s">
        <v>123</v>
      </c>
      <c r="D92" s="117" t="s">
        <v>123</v>
      </c>
      <c r="E92" s="226">
        <f t="shared" si="1"/>
        <v>140.72</v>
      </c>
      <c r="F92" s="214">
        <v>140.72</v>
      </c>
      <c r="G92" s="224">
        <v>0</v>
      </c>
    </row>
    <row r="93" spans="1:7">
      <c r="A93" s="116" t="s">
        <v>168</v>
      </c>
      <c r="B93" s="117" t="s">
        <v>129</v>
      </c>
      <c r="C93" s="117" t="s">
        <v>123</v>
      </c>
      <c r="D93" s="117" t="s">
        <v>123</v>
      </c>
      <c r="E93" s="226">
        <f t="shared" si="1"/>
        <v>30.72</v>
      </c>
      <c r="F93" s="214">
        <v>30.72</v>
      </c>
      <c r="G93" s="224">
        <v>0</v>
      </c>
    </row>
    <row r="94" spans="1:7">
      <c r="A94" s="116" t="s">
        <v>123</v>
      </c>
      <c r="B94" s="117" t="s">
        <v>123</v>
      </c>
      <c r="C94" s="117" t="s">
        <v>868</v>
      </c>
      <c r="D94" s="117" t="s">
        <v>835</v>
      </c>
      <c r="E94" s="226">
        <f t="shared" si="1"/>
        <v>30.32</v>
      </c>
      <c r="F94" s="214">
        <v>30.32</v>
      </c>
      <c r="G94" s="224">
        <v>0</v>
      </c>
    </row>
    <row r="95" spans="1:7">
      <c r="A95" s="116" t="s">
        <v>123</v>
      </c>
      <c r="B95" s="117" t="s">
        <v>123</v>
      </c>
      <c r="C95" s="117" t="s">
        <v>868</v>
      </c>
      <c r="D95" s="117" t="s">
        <v>816</v>
      </c>
      <c r="E95" s="226">
        <f t="shared" si="1"/>
        <v>0.4</v>
      </c>
      <c r="F95" s="214">
        <v>0.4</v>
      </c>
      <c r="G95" s="224">
        <v>0</v>
      </c>
    </row>
    <row r="96" spans="1:7">
      <c r="A96" s="116" t="s">
        <v>169</v>
      </c>
      <c r="B96" s="117" t="s">
        <v>170</v>
      </c>
      <c r="C96" s="117" t="s">
        <v>123</v>
      </c>
      <c r="D96" s="117" t="s">
        <v>123</v>
      </c>
      <c r="E96" s="226">
        <f t="shared" si="1"/>
        <v>100</v>
      </c>
      <c r="F96" s="214">
        <v>100</v>
      </c>
      <c r="G96" s="224">
        <v>0</v>
      </c>
    </row>
    <row r="97" spans="1:7">
      <c r="A97" s="116" t="s">
        <v>123</v>
      </c>
      <c r="B97" s="117" t="s">
        <v>123</v>
      </c>
      <c r="C97" s="117" t="s">
        <v>868</v>
      </c>
      <c r="D97" s="117" t="s">
        <v>869</v>
      </c>
      <c r="E97" s="226">
        <f t="shared" si="1"/>
        <v>100</v>
      </c>
      <c r="F97" s="214">
        <v>100</v>
      </c>
      <c r="G97" s="224">
        <v>0</v>
      </c>
    </row>
    <row r="98" spans="1:7">
      <c r="A98" s="116" t="s">
        <v>171</v>
      </c>
      <c r="B98" s="117" t="s">
        <v>172</v>
      </c>
      <c r="C98" s="117" t="s">
        <v>123</v>
      </c>
      <c r="D98" s="117" t="s">
        <v>123</v>
      </c>
      <c r="E98" s="226">
        <f t="shared" si="1"/>
        <v>10</v>
      </c>
      <c r="F98" s="214">
        <v>10</v>
      </c>
      <c r="G98" s="224">
        <v>0</v>
      </c>
    </row>
    <row r="99" spans="1:7">
      <c r="A99" s="116" t="s">
        <v>123</v>
      </c>
      <c r="B99" s="117" t="s">
        <v>123</v>
      </c>
      <c r="C99" s="117" t="s">
        <v>868</v>
      </c>
      <c r="D99" s="117" t="s">
        <v>870</v>
      </c>
      <c r="E99" s="226">
        <f t="shared" si="1"/>
        <v>10</v>
      </c>
      <c r="F99" s="214">
        <v>10</v>
      </c>
      <c r="G99" s="224">
        <v>0</v>
      </c>
    </row>
    <row r="100" spans="1:7">
      <c r="A100" s="116" t="s">
        <v>173</v>
      </c>
      <c r="B100" s="117" t="s">
        <v>174</v>
      </c>
      <c r="C100" s="117" t="s">
        <v>123</v>
      </c>
      <c r="D100" s="117" t="s">
        <v>123</v>
      </c>
      <c r="E100" s="226">
        <f t="shared" si="1"/>
        <v>1106.5999999999999</v>
      </c>
      <c r="F100" s="214">
        <v>1106.5999999999999</v>
      </c>
      <c r="G100" s="224">
        <v>0</v>
      </c>
    </row>
    <row r="101" spans="1:7">
      <c r="A101" s="116" t="s">
        <v>176</v>
      </c>
      <c r="B101" s="117" t="s">
        <v>177</v>
      </c>
      <c r="C101" s="117" t="s">
        <v>123</v>
      </c>
      <c r="D101" s="117" t="s">
        <v>123</v>
      </c>
      <c r="E101" s="226">
        <f t="shared" si="1"/>
        <v>250</v>
      </c>
      <c r="F101" s="214">
        <v>250</v>
      </c>
      <c r="G101" s="224">
        <v>0</v>
      </c>
    </row>
    <row r="102" spans="1:7">
      <c r="A102" s="116" t="s">
        <v>123</v>
      </c>
      <c r="B102" s="117" t="s">
        <v>123</v>
      </c>
      <c r="C102" s="117" t="s">
        <v>843</v>
      </c>
      <c r="D102" s="117" t="s">
        <v>871</v>
      </c>
      <c r="E102" s="226">
        <f t="shared" si="1"/>
        <v>250</v>
      </c>
      <c r="F102" s="214">
        <v>250</v>
      </c>
      <c r="G102" s="224">
        <v>0</v>
      </c>
    </row>
    <row r="103" spans="1:7">
      <c r="A103" s="116" t="s">
        <v>178</v>
      </c>
      <c r="B103" s="117" t="s">
        <v>179</v>
      </c>
      <c r="C103" s="117" t="s">
        <v>123</v>
      </c>
      <c r="D103" s="117" t="s">
        <v>123</v>
      </c>
      <c r="E103" s="226">
        <f t="shared" si="1"/>
        <v>800</v>
      </c>
      <c r="F103" s="214">
        <v>800</v>
      </c>
      <c r="G103" s="224">
        <v>0</v>
      </c>
    </row>
    <row r="104" spans="1:7">
      <c r="A104" s="116" t="s">
        <v>123</v>
      </c>
      <c r="B104" s="117" t="s">
        <v>123</v>
      </c>
      <c r="C104" s="117" t="s">
        <v>872</v>
      </c>
      <c r="D104" s="117" t="s">
        <v>1627</v>
      </c>
      <c r="E104" s="226">
        <f t="shared" si="1"/>
        <v>800</v>
      </c>
      <c r="F104" s="214">
        <v>800</v>
      </c>
      <c r="G104" s="224">
        <v>0</v>
      </c>
    </row>
    <row r="105" spans="1:7">
      <c r="A105" s="116" t="s">
        <v>181</v>
      </c>
      <c r="B105" s="117" t="s">
        <v>182</v>
      </c>
      <c r="C105" s="117" t="s">
        <v>123</v>
      </c>
      <c r="D105" s="117" t="s">
        <v>123</v>
      </c>
      <c r="E105" s="226">
        <f t="shared" si="1"/>
        <v>56.6</v>
      </c>
      <c r="F105" s="214">
        <v>56.6</v>
      </c>
      <c r="G105" s="224">
        <v>0</v>
      </c>
    </row>
    <row r="106" spans="1:7">
      <c r="A106" s="116" t="s">
        <v>123</v>
      </c>
      <c r="B106" s="117" t="s">
        <v>123</v>
      </c>
      <c r="C106" s="117" t="s">
        <v>873</v>
      </c>
      <c r="D106" s="117" t="s">
        <v>874</v>
      </c>
      <c r="E106" s="226">
        <f t="shared" si="1"/>
        <v>15</v>
      </c>
      <c r="F106" s="214">
        <v>15</v>
      </c>
      <c r="G106" s="224">
        <v>0</v>
      </c>
    </row>
    <row r="107" spans="1:7">
      <c r="A107" s="116" t="s">
        <v>123</v>
      </c>
      <c r="B107" s="117" t="s">
        <v>123</v>
      </c>
      <c r="C107" s="117" t="s">
        <v>873</v>
      </c>
      <c r="D107" s="117" t="s">
        <v>835</v>
      </c>
      <c r="E107" s="226">
        <f t="shared" si="1"/>
        <v>20</v>
      </c>
      <c r="F107" s="214">
        <v>20</v>
      </c>
      <c r="G107" s="224">
        <v>0</v>
      </c>
    </row>
    <row r="108" spans="1:7">
      <c r="A108" s="116" t="s">
        <v>123</v>
      </c>
      <c r="B108" s="117" t="s">
        <v>123</v>
      </c>
      <c r="C108" s="117" t="s">
        <v>873</v>
      </c>
      <c r="D108" s="117" t="s">
        <v>854</v>
      </c>
      <c r="E108" s="226">
        <f t="shared" si="1"/>
        <v>21.6</v>
      </c>
      <c r="F108" s="214">
        <v>21.6</v>
      </c>
      <c r="G108" s="224">
        <v>0</v>
      </c>
    </row>
    <row r="109" spans="1:7">
      <c r="A109" s="116" t="s">
        <v>183</v>
      </c>
      <c r="B109" s="117" t="s">
        <v>184</v>
      </c>
      <c r="C109" s="117" t="s">
        <v>123</v>
      </c>
      <c r="D109" s="117" t="s">
        <v>123</v>
      </c>
      <c r="E109" s="226">
        <f t="shared" si="1"/>
        <v>1000</v>
      </c>
      <c r="F109" s="214">
        <v>1000</v>
      </c>
      <c r="G109" s="224">
        <v>0</v>
      </c>
    </row>
    <row r="110" spans="1:7">
      <c r="A110" s="116" t="s">
        <v>185</v>
      </c>
      <c r="B110" s="117" t="s">
        <v>186</v>
      </c>
      <c r="C110" s="117" t="s">
        <v>123</v>
      </c>
      <c r="D110" s="117" t="s">
        <v>123</v>
      </c>
      <c r="E110" s="226">
        <f t="shared" si="1"/>
        <v>1000</v>
      </c>
      <c r="F110" s="214">
        <v>1000</v>
      </c>
      <c r="G110" s="224">
        <v>0</v>
      </c>
    </row>
    <row r="111" spans="1:7">
      <c r="A111" s="116" t="s">
        <v>123</v>
      </c>
      <c r="B111" s="117" t="s">
        <v>123</v>
      </c>
      <c r="C111" s="117" t="s">
        <v>875</v>
      </c>
      <c r="D111" s="117" t="s">
        <v>876</v>
      </c>
      <c r="E111" s="226">
        <f t="shared" si="1"/>
        <v>840</v>
      </c>
      <c r="F111" s="214">
        <v>840</v>
      </c>
      <c r="G111" s="224">
        <v>0</v>
      </c>
    </row>
    <row r="112" spans="1:7">
      <c r="A112" s="116" t="s">
        <v>123</v>
      </c>
      <c r="B112" s="117" t="s">
        <v>123</v>
      </c>
      <c r="C112" s="117" t="s">
        <v>843</v>
      </c>
      <c r="D112" s="117" t="s">
        <v>877</v>
      </c>
      <c r="E112" s="226">
        <f t="shared" si="1"/>
        <v>160</v>
      </c>
      <c r="F112" s="214">
        <v>160</v>
      </c>
      <c r="G112" s="224">
        <v>0</v>
      </c>
    </row>
    <row r="113" spans="1:7">
      <c r="A113" s="116" t="s">
        <v>187</v>
      </c>
      <c r="B113" s="117" t="s">
        <v>188</v>
      </c>
      <c r="C113" s="117" t="s">
        <v>123</v>
      </c>
      <c r="D113" s="117" t="s">
        <v>123</v>
      </c>
      <c r="E113" s="226">
        <f t="shared" si="1"/>
        <v>20</v>
      </c>
      <c r="F113" s="214">
        <v>20</v>
      </c>
      <c r="G113" s="224">
        <v>0</v>
      </c>
    </row>
    <row r="114" spans="1:7">
      <c r="A114" s="116" t="s">
        <v>189</v>
      </c>
      <c r="B114" s="117" t="s">
        <v>129</v>
      </c>
      <c r="C114" s="117" t="s">
        <v>123</v>
      </c>
      <c r="D114" s="117" t="s">
        <v>123</v>
      </c>
      <c r="E114" s="226">
        <f t="shared" si="1"/>
        <v>20</v>
      </c>
      <c r="F114" s="214">
        <v>20</v>
      </c>
      <c r="G114" s="224">
        <v>0</v>
      </c>
    </row>
    <row r="115" spans="1:7">
      <c r="A115" s="116" t="s">
        <v>123</v>
      </c>
      <c r="B115" s="117" t="s">
        <v>123</v>
      </c>
      <c r="C115" s="117" t="s">
        <v>878</v>
      </c>
      <c r="D115" s="117" t="s">
        <v>835</v>
      </c>
      <c r="E115" s="226">
        <f t="shared" si="1"/>
        <v>20</v>
      </c>
      <c r="F115" s="214">
        <v>20</v>
      </c>
      <c r="G115" s="224">
        <v>0</v>
      </c>
    </row>
    <row r="116" spans="1:7">
      <c r="A116" s="116" t="s">
        <v>190</v>
      </c>
      <c r="B116" s="117" t="s">
        <v>191</v>
      </c>
      <c r="C116" s="117" t="s">
        <v>123</v>
      </c>
      <c r="D116" s="117" t="s">
        <v>123</v>
      </c>
      <c r="E116" s="226">
        <f t="shared" si="1"/>
        <v>3.44</v>
      </c>
      <c r="F116" s="214">
        <v>3.44</v>
      </c>
      <c r="G116" s="224">
        <v>0</v>
      </c>
    </row>
    <row r="117" spans="1:7">
      <c r="A117" s="116" t="s">
        <v>192</v>
      </c>
      <c r="B117" s="117" t="s">
        <v>129</v>
      </c>
      <c r="C117" s="117" t="s">
        <v>123</v>
      </c>
      <c r="D117" s="117" t="s">
        <v>123</v>
      </c>
      <c r="E117" s="226">
        <f t="shared" si="1"/>
        <v>3.44</v>
      </c>
      <c r="F117" s="214">
        <v>3.44</v>
      </c>
      <c r="G117" s="224">
        <v>0</v>
      </c>
    </row>
    <row r="118" spans="1:7">
      <c r="A118" s="116" t="s">
        <v>123</v>
      </c>
      <c r="B118" s="117" t="s">
        <v>123</v>
      </c>
      <c r="C118" s="117" t="s">
        <v>879</v>
      </c>
      <c r="D118" s="117" t="s">
        <v>862</v>
      </c>
      <c r="E118" s="226">
        <f t="shared" si="1"/>
        <v>0.4</v>
      </c>
      <c r="F118" s="214">
        <v>0.4</v>
      </c>
      <c r="G118" s="224">
        <v>0</v>
      </c>
    </row>
    <row r="119" spans="1:7">
      <c r="A119" s="116" t="s">
        <v>123</v>
      </c>
      <c r="B119" s="117" t="s">
        <v>123</v>
      </c>
      <c r="C119" s="117" t="s">
        <v>879</v>
      </c>
      <c r="D119" s="117" t="s">
        <v>880</v>
      </c>
      <c r="E119" s="226">
        <f t="shared" si="1"/>
        <v>3.04</v>
      </c>
      <c r="F119" s="214">
        <v>3.04</v>
      </c>
      <c r="G119" s="224">
        <v>0</v>
      </c>
    </row>
    <row r="120" spans="1:7">
      <c r="A120" s="116" t="s">
        <v>193</v>
      </c>
      <c r="B120" s="117" t="s">
        <v>194</v>
      </c>
      <c r="C120" s="117" t="s">
        <v>123</v>
      </c>
      <c r="D120" s="117" t="s">
        <v>123</v>
      </c>
      <c r="E120" s="226">
        <f t="shared" si="1"/>
        <v>72.8</v>
      </c>
      <c r="F120" s="214">
        <v>72.8</v>
      </c>
      <c r="G120" s="224">
        <v>0</v>
      </c>
    </row>
    <row r="121" spans="1:7">
      <c r="A121" s="116" t="s">
        <v>196</v>
      </c>
      <c r="B121" s="117" t="s">
        <v>131</v>
      </c>
      <c r="C121" s="117" t="s">
        <v>123</v>
      </c>
      <c r="D121" s="117" t="s">
        <v>123</v>
      </c>
      <c r="E121" s="226">
        <f t="shared" si="1"/>
        <v>72.8</v>
      </c>
      <c r="F121" s="214">
        <v>72.8</v>
      </c>
      <c r="G121" s="224">
        <v>0</v>
      </c>
    </row>
    <row r="122" spans="1:7">
      <c r="A122" s="116" t="s">
        <v>123</v>
      </c>
      <c r="B122" s="117" t="s">
        <v>123</v>
      </c>
      <c r="C122" s="117" t="s">
        <v>881</v>
      </c>
      <c r="D122" s="117" t="s">
        <v>882</v>
      </c>
      <c r="E122" s="226">
        <f t="shared" si="1"/>
        <v>10</v>
      </c>
      <c r="F122" s="214">
        <v>10</v>
      </c>
      <c r="G122" s="224">
        <v>0</v>
      </c>
    </row>
    <row r="123" spans="1:7">
      <c r="A123" s="116" t="s">
        <v>123</v>
      </c>
      <c r="B123" s="117" t="s">
        <v>123</v>
      </c>
      <c r="C123" s="117" t="s">
        <v>881</v>
      </c>
      <c r="D123" s="117" t="s">
        <v>883</v>
      </c>
      <c r="E123" s="226">
        <f t="shared" si="1"/>
        <v>20</v>
      </c>
      <c r="F123" s="214">
        <v>20</v>
      </c>
      <c r="G123" s="224">
        <v>0</v>
      </c>
    </row>
    <row r="124" spans="1:7">
      <c r="A124" s="116" t="s">
        <v>123</v>
      </c>
      <c r="B124" s="117" t="s">
        <v>123</v>
      </c>
      <c r="C124" s="117" t="s">
        <v>881</v>
      </c>
      <c r="D124" s="117" t="s">
        <v>884</v>
      </c>
      <c r="E124" s="226">
        <f t="shared" si="1"/>
        <v>20</v>
      </c>
      <c r="F124" s="214">
        <v>20</v>
      </c>
      <c r="G124" s="224">
        <v>0</v>
      </c>
    </row>
    <row r="125" spans="1:7">
      <c r="A125" s="116" t="s">
        <v>123</v>
      </c>
      <c r="B125" s="117" t="s">
        <v>123</v>
      </c>
      <c r="C125" s="117" t="s">
        <v>881</v>
      </c>
      <c r="D125" s="117" t="s">
        <v>835</v>
      </c>
      <c r="E125" s="226">
        <f t="shared" si="1"/>
        <v>20</v>
      </c>
      <c r="F125" s="214">
        <v>20</v>
      </c>
      <c r="G125" s="224">
        <v>0</v>
      </c>
    </row>
    <row r="126" spans="1:7">
      <c r="A126" s="116" t="s">
        <v>123</v>
      </c>
      <c r="B126" s="117" t="s">
        <v>123</v>
      </c>
      <c r="C126" s="117" t="s">
        <v>881</v>
      </c>
      <c r="D126" s="117" t="s">
        <v>816</v>
      </c>
      <c r="E126" s="226">
        <f t="shared" si="1"/>
        <v>2.8</v>
      </c>
      <c r="F126" s="214">
        <v>2.8</v>
      </c>
      <c r="G126" s="224">
        <v>0</v>
      </c>
    </row>
    <row r="127" spans="1:7">
      <c r="A127" s="116" t="s">
        <v>197</v>
      </c>
      <c r="B127" s="117" t="s">
        <v>198</v>
      </c>
      <c r="C127" s="117" t="s">
        <v>123</v>
      </c>
      <c r="D127" s="117" t="s">
        <v>123</v>
      </c>
      <c r="E127" s="226">
        <f t="shared" ref="E127:E129" si="2">F127+G127</f>
        <v>211</v>
      </c>
      <c r="F127" s="214">
        <v>211</v>
      </c>
      <c r="G127" s="224">
        <v>0</v>
      </c>
    </row>
    <row r="128" spans="1:7">
      <c r="A128" s="116" t="s">
        <v>200</v>
      </c>
      <c r="B128" s="117" t="s">
        <v>131</v>
      </c>
      <c r="C128" s="117" t="s">
        <v>123</v>
      </c>
      <c r="D128" s="117" t="s">
        <v>123</v>
      </c>
      <c r="E128" s="226">
        <f t="shared" si="2"/>
        <v>109</v>
      </c>
      <c r="F128" s="214">
        <v>109</v>
      </c>
      <c r="G128" s="224">
        <v>0</v>
      </c>
    </row>
    <row r="129" spans="1:7">
      <c r="A129" s="116" t="s">
        <v>123</v>
      </c>
      <c r="B129" s="117" t="s">
        <v>123</v>
      </c>
      <c r="C129" s="117" t="s">
        <v>885</v>
      </c>
      <c r="D129" s="117" t="s">
        <v>886</v>
      </c>
      <c r="E129" s="226">
        <f t="shared" si="2"/>
        <v>6</v>
      </c>
      <c r="F129" s="214">
        <v>6</v>
      </c>
      <c r="G129" s="224">
        <v>0</v>
      </c>
    </row>
    <row r="130" spans="1:7">
      <c r="A130" s="116" t="s">
        <v>123</v>
      </c>
      <c r="B130" s="117" t="s">
        <v>123</v>
      </c>
      <c r="C130" s="117" t="s">
        <v>885</v>
      </c>
      <c r="D130" s="117" t="s">
        <v>887</v>
      </c>
      <c r="E130" s="226">
        <f t="shared" si="1"/>
        <v>103</v>
      </c>
      <c r="F130" s="214">
        <v>103</v>
      </c>
      <c r="G130" s="224">
        <v>0</v>
      </c>
    </row>
    <row r="131" spans="1:7">
      <c r="A131" s="116" t="s">
        <v>201</v>
      </c>
      <c r="B131" s="117" t="s">
        <v>202</v>
      </c>
      <c r="C131" s="117" t="s">
        <v>123</v>
      </c>
      <c r="D131" s="117" t="s">
        <v>123</v>
      </c>
      <c r="E131" s="226">
        <f t="shared" si="1"/>
        <v>50</v>
      </c>
      <c r="F131" s="214">
        <v>50</v>
      </c>
      <c r="G131" s="224">
        <v>0</v>
      </c>
    </row>
    <row r="132" spans="1:7">
      <c r="A132" s="116" t="s">
        <v>123</v>
      </c>
      <c r="B132" s="117" t="s">
        <v>123</v>
      </c>
      <c r="C132" s="117" t="s">
        <v>888</v>
      </c>
      <c r="D132" s="117" t="s">
        <v>889</v>
      </c>
      <c r="E132" s="226">
        <f t="shared" si="1"/>
        <v>50</v>
      </c>
      <c r="F132" s="214">
        <v>50</v>
      </c>
      <c r="G132" s="224">
        <v>0</v>
      </c>
    </row>
    <row r="133" spans="1:7">
      <c r="A133" s="116" t="s">
        <v>203</v>
      </c>
      <c r="B133" s="117" t="s">
        <v>156</v>
      </c>
      <c r="C133" s="117" t="s">
        <v>123</v>
      </c>
      <c r="D133" s="117" t="s">
        <v>123</v>
      </c>
      <c r="E133" s="226">
        <f t="shared" si="1"/>
        <v>52</v>
      </c>
      <c r="F133" s="214">
        <v>52</v>
      </c>
      <c r="G133" s="224">
        <v>0</v>
      </c>
    </row>
    <row r="134" spans="1:7">
      <c r="A134" s="116" t="s">
        <v>123</v>
      </c>
      <c r="B134" s="117" t="s">
        <v>123</v>
      </c>
      <c r="C134" s="117" t="s">
        <v>888</v>
      </c>
      <c r="D134" s="117" t="s">
        <v>863</v>
      </c>
      <c r="E134" s="226">
        <f t="shared" si="1"/>
        <v>30</v>
      </c>
      <c r="F134" s="214">
        <v>30</v>
      </c>
      <c r="G134" s="224">
        <v>0</v>
      </c>
    </row>
    <row r="135" spans="1:7">
      <c r="A135" s="116" t="s">
        <v>123</v>
      </c>
      <c r="B135" s="117" t="s">
        <v>123</v>
      </c>
      <c r="C135" s="117" t="s">
        <v>888</v>
      </c>
      <c r="D135" s="117" t="s">
        <v>890</v>
      </c>
      <c r="E135" s="226">
        <f t="shared" si="1"/>
        <v>22</v>
      </c>
      <c r="F135" s="214">
        <v>22</v>
      </c>
      <c r="G135" s="224">
        <v>0</v>
      </c>
    </row>
    <row r="136" spans="1:7">
      <c r="A136" s="116" t="s">
        <v>204</v>
      </c>
      <c r="B136" s="117" t="s">
        <v>205</v>
      </c>
      <c r="C136" s="117" t="s">
        <v>123</v>
      </c>
      <c r="D136" s="117" t="s">
        <v>123</v>
      </c>
      <c r="E136" s="226">
        <f t="shared" si="1"/>
        <v>23</v>
      </c>
      <c r="F136" s="214">
        <v>0</v>
      </c>
      <c r="G136" s="224">
        <v>23</v>
      </c>
    </row>
    <row r="137" spans="1:7">
      <c r="A137" s="116" t="s">
        <v>206</v>
      </c>
      <c r="B137" s="117" t="s">
        <v>207</v>
      </c>
      <c r="C137" s="117" t="s">
        <v>123</v>
      </c>
      <c r="D137" s="117" t="s">
        <v>123</v>
      </c>
      <c r="E137" s="226">
        <f t="shared" si="1"/>
        <v>23</v>
      </c>
      <c r="F137" s="214">
        <v>0</v>
      </c>
      <c r="G137" s="224">
        <v>23</v>
      </c>
    </row>
    <row r="138" spans="1:7">
      <c r="A138" s="116" t="s">
        <v>123</v>
      </c>
      <c r="B138" s="117" t="s">
        <v>123</v>
      </c>
      <c r="C138" s="117" t="s">
        <v>891</v>
      </c>
      <c r="D138" s="117" t="s">
        <v>892</v>
      </c>
      <c r="E138" s="226">
        <f t="shared" ref="E138:E201" si="3">F138+G138</f>
        <v>5</v>
      </c>
      <c r="F138" s="214">
        <v>0</v>
      </c>
      <c r="G138" s="224">
        <v>5</v>
      </c>
    </row>
    <row r="139" spans="1:7">
      <c r="A139" s="116" t="s">
        <v>123</v>
      </c>
      <c r="B139" s="117" t="s">
        <v>123</v>
      </c>
      <c r="C139" s="117" t="s">
        <v>891</v>
      </c>
      <c r="D139" s="117" t="s">
        <v>893</v>
      </c>
      <c r="E139" s="226">
        <f t="shared" si="3"/>
        <v>18</v>
      </c>
      <c r="F139" s="214">
        <v>0</v>
      </c>
      <c r="G139" s="224">
        <v>18</v>
      </c>
    </row>
    <row r="140" spans="1:7">
      <c r="A140" s="116" t="s">
        <v>211</v>
      </c>
      <c r="B140" s="117" t="s">
        <v>212</v>
      </c>
      <c r="C140" s="117" t="s">
        <v>123</v>
      </c>
      <c r="D140" s="117" t="s">
        <v>123</v>
      </c>
      <c r="E140" s="226">
        <f t="shared" si="3"/>
        <v>3</v>
      </c>
      <c r="F140" s="214">
        <v>3</v>
      </c>
      <c r="G140" s="224">
        <v>0</v>
      </c>
    </row>
    <row r="141" spans="1:7">
      <c r="A141" s="116" t="s">
        <v>214</v>
      </c>
      <c r="B141" s="117" t="s">
        <v>215</v>
      </c>
      <c r="C141" s="117" t="s">
        <v>123</v>
      </c>
      <c r="D141" s="117" t="s">
        <v>123</v>
      </c>
      <c r="E141" s="226">
        <f t="shared" si="3"/>
        <v>3</v>
      </c>
      <c r="F141" s="214">
        <v>3</v>
      </c>
      <c r="G141" s="224">
        <v>0</v>
      </c>
    </row>
    <row r="142" spans="1:7">
      <c r="A142" s="116" t="s">
        <v>123</v>
      </c>
      <c r="B142" s="117" t="s">
        <v>123</v>
      </c>
      <c r="C142" s="117" t="s">
        <v>894</v>
      </c>
      <c r="D142" s="117" t="s">
        <v>895</v>
      </c>
      <c r="E142" s="226">
        <f t="shared" si="3"/>
        <v>3</v>
      </c>
      <c r="F142" s="214">
        <v>3</v>
      </c>
      <c r="G142" s="224">
        <v>0</v>
      </c>
    </row>
    <row r="143" spans="1:7">
      <c r="A143" s="116" t="s">
        <v>216</v>
      </c>
      <c r="B143" s="117" t="s">
        <v>217</v>
      </c>
      <c r="C143" s="117" t="s">
        <v>123</v>
      </c>
      <c r="D143" s="117" t="s">
        <v>123</v>
      </c>
      <c r="E143" s="226">
        <f t="shared" si="3"/>
        <v>16.399999999999999</v>
      </c>
      <c r="F143" s="214">
        <v>13.42</v>
      </c>
      <c r="G143" s="224">
        <v>2.98</v>
      </c>
    </row>
    <row r="144" spans="1:7">
      <c r="A144" s="116" t="s">
        <v>219</v>
      </c>
      <c r="B144" s="117" t="s">
        <v>131</v>
      </c>
      <c r="C144" s="117" t="s">
        <v>123</v>
      </c>
      <c r="D144" s="117" t="s">
        <v>123</v>
      </c>
      <c r="E144" s="226">
        <f t="shared" si="3"/>
        <v>10.199999999999999</v>
      </c>
      <c r="F144" s="214">
        <v>7.22</v>
      </c>
      <c r="G144" s="224">
        <v>2.98</v>
      </c>
    </row>
    <row r="145" spans="1:7">
      <c r="A145" s="116" t="s">
        <v>123</v>
      </c>
      <c r="B145" s="117" t="s">
        <v>123</v>
      </c>
      <c r="C145" s="117" t="s">
        <v>896</v>
      </c>
      <c r="D145" s="117" t="s">
        <v>897</v>
      </c>
      <c r="E145" s="226">
        <f t="shared" si="3"/>
        <v>1.44</v>
      </c>
      <c r="F145" s="214">
        <v>1.44</v>
      </c>
      <c r="G145" s="224">
        <v>0</v>
      </c>
    </row>
    <row r="146" spans="1:7">
      <c r="A146" s="116" t="s">
        <v>123</v>
      </c>
      <c r="B146" s="117" t="s">
        <v>123</v>
      </c>
      <c r="C146" s="117" t="s">
        <v>896</v>
      </c>
      <c r="D146" s="117" t="s">
        <v>898</v>
      </c>
      <c r="E146" s="226">
        <f t="shared" si="3"/>
        <v>3.78</v>
      </c>
      <c r="F146" s="214">
        <v>3.78</v>
      </c>
      <c r="G146" s="224">
        <v>0</v>
      </c>
    </row>
    <row r="147" spans="1:7">
      <c r="A147" s="116" t="s">
        <v>123</v>
      </c>
      <c r="B147" s="117" t="s">
        <v>123</v>
      </c>
      <c r="C147" s="117" t="s">
        <v>896</v>
      </c>
      <c r="D147" s="117" t="s">
        <v>899</v>
      </c>
      <c r="E147" s="226">
        <f t="shared" si="3"/>
        <v>2</v>
      </c>
      <c r="F147" s="214">
        <v>2</v>
      </c>
      <c r="G147" s="224">
        <v>0</v>
      </c>
    </row>
    <row r="148" spans="1:7">
      <c r="A148" s="116" t="s">
        <v>123</v>
      </c>
      <c r="B148" s="117" t="s">
        <v>123</v>
      </c>
      <c r="C148" s="117" t="s">
        <v>896</v>
      </c>
      <c r="D148" s="117" t="s">
        <v>900</v>
      </c>
      <c r="E148" s="226">
        <f t="shared" si="3"/>
        <v>2.98</v>
      </c>
      <c r="F148" s="214">
        <v>0</v>
      </c>
      <c r="G148" s="224">
        <v>2.98</v>
      </c>
    </row>
    <row r="149" spans="1:7">
      <c r="A149" s="116" t="s">
        <v>220</v>
      </c>
      <c r="B149" s="117" t="s">
        <v>221</v>
      </c>
      <c r="C149" s="117" t="s">
        <v>123</v>
      </c>
      <c r="D149" s="117" t="s">
        <v>123</v>
      </c>
      <c r="E149" s="226">
        <f t="shared" si="3"/>
        <v>6.2</v>
      </c>
      <c r="F149" s="214">
        <v>6.2</v>
      </c>
      <c r="G149" s="224">
        <v>0</v>
      </c>
    </row>
    <row r="150" spans="1:7">
      <c r="A150" s="116" t="s">
        <v>123</v>
      </c>
      <c r="B150" s="117" t="s">
        <v>123</v>
      </c>
      <c r="C150" s="117" t="s">
        <v>901</v>
      </c>
      <c r="D150" s="117" t="s">
        <v>902</v>
      </c>
      <c r="E150" s="226">
        <f t="shared" si="3"/>
        <v>2</v>
      </c>
      <c r="F150" s="214">
        <v>2</v>
      </c>
      <c r="G150" s="224">
        <v>0</v>
      </c>
    </row>
    <row r="151" spans="1:7">
      <c r="A151" s="116" t="s">
        <v>123</v>
      </c>
      <c r="B151" s="117" t="s">
        <v>123</v>
      </c>
      <c r="C151" s="117" t="s">
        <v>901</v>
      </c>
      <c r="D151" s="117" t="s">
        <v>903</v>
      </c>
      <c r="E151" s="226">
        <f t="shared" si="3"/>
        <v>1.2</v>
      </c>
      <c r="F151" s="214">
        <v>1.2</v>
      </c>
      <c r="G151" s="224">
        <v>0</v>
      </c>
    </row>
    <row r="152" spans="1:7">
      <c r="A152" s="116" t="s">
        <v>123</v>
      </c>
      <c r="B152" s="117" t="s">
        <v>123</v>
      </c>
      <c r="C152" s="117" t="s">
        <v>904</v>
      </c>
      <c r="D152" s="117" t="s">
        <v>905</v>
      </c>
      <c r="E152" s="226">
        <f t="shared" si="3"/>
        <v>3</v>
      </c>
      <c r="F152" s="214">
        <v>3</v>
      </c>
      <c r="G152" s="224">
        <v>0</v>
      </c>
    </row>
    <row r="153" spans="1:7">
      <c r="A153" s="116" t="s">
        <v>222</v>
      </c>
      <c r="B153" s="117" t="s">
        <v>223</v>
      </c>
      <c r="C153" s="117" t="s">
        <v>123</v>
      </c>
      <c r="D153" s="117" t="s">
        <v>123</v>
      </c>
      <c r="E153" s="226">
        <f t="shared" si="3"/>
        <v>99.757000000000005</v>
      </c>
      <c r="F153" s="214">
        <v>99.757000000000005</v>
      </c>
      <c r="G153" s="224">
        <v>0</v>
      </c>
    </row>
    <row r="154" spans="1:7">
      <c r="A154" s="116" t="s">
        <v>225</v>
      </c>
      <c r="B154" s="117" t="s">
        <v>226</v>
      </c>
      <c r="C154" s="117" t="s">
        <v>123</v>
      </c>
      <c r="D154" s="117" t="s">
        <v>123</v>
      </c>
      <c r="E154" s="226">
        <f t="shared" si="3"/>
        <v>99.757000000000005</v>
      </c>
      <c r="F154" s="214">
        <v>99.757000000000005</v>
      </c>
      <c r="G154" s="224">
        <v>0</v>
      </c>
    </row>
    <row r="155" spans="1:7">
      <c r="A155" s="116" t="s">
        <v>123</v>
      </c>
      <c r="B155" s="117" t="s">
        <v>123</v>
      </c>
      <c r="C155" s="117" t="s">
        <v>849</v>
      </c>
      <c r="D155" s="117" t="s">
        <v>906</v>
      </c>
      <c r="E155" s="226">
        <f t="shared" si="3"/>
        <v>20</v>
      </c>
      <c r="F155" s="214">
        <v>20</v>
      </c>
      <c r="G155" s="224">
        <v>0</v>
      </c>
    </row>
    <row r="156" spans="1:7">
      <c r="A156" s="116" t="s">
        <v>123</v>
      </c>
      <c r="B156" s="117" t="s">
        <v>123</v>
      </c>
      <c r="C156" s="117" t="s">
        <v>849</v>
      </c>
      <c r="D156" s="117" t="s">
        <v>907</v>
      </c>
      <c r="E156" s="226">
        <f t="shared" si="3"/>
        <v>12.577</v>
      </c>
      <c r="F156" s="214">
        <v>12.577</v>
      </c>
      <c r="G156" s="224">
        <v>0</v>
      </c>
    </row>
    <row r="157" spans="1:7">
      <c r="A157" s="116" t="s">
        <v>123</v>
      </c>
      <c r="B157" s="117" t="s">
        <v>123</v>
      </c>
      <c r="C157" s="117" t="s">
        <v>849</v>
      </c>
      <c r="D157" s="117" t="s">
        <v>908</v>
      </c>
      <c r="E157" s="226">
        <f t="shared" si="3"/>
        <v>7.48</v>
      </c>
      <c r="F157" s="214">
        <v>7.48</v>
      </c>
      <c r="G157" s="224">
        <v>0</v>
      </c>
    </row>
    <row r="158" spans="1:7">
      <c r="A158" s="116" t="s">
        <v>123</v>
      </c>
      <c r="B158" s="117" t="s">
        <v>123</v>
      </c>
      <c r="C158" s="117" t="s">
        <v>849</v>
      </c>
      <c r="D158" s="117" t="s">
        <v>909</v>
      </c>
      <c r="E158" s="226">
        <f t="shared" si="3"/>
        <v>11.5</v>
      </c>
      <c r="F158" s="214">
        <v>11.5</v>
      </c>
      <c r="G158" s="224">
        <v>0</v>
      </c>
    </row>
    <row r="159" spans="1:7">
      <c r="A159" s="116" t="s">
        <v>123</v>
      </c>
      <c r="B159" s="117" t="s">
        <v>123</v>
      </c>
      <c r="C159" s="117" t="s">
        <v>849</v>
      </c>
      <c r="D159" s="117" t="s">
        <v>910</v>
      </c>
      <c r="E159" s="226">
        <f t="shared" si="3"/>
        <v>30</v>
      </c>
      <c r="F159" s="214">
        <v>30</v>
      </c>
      <c r="G159" s="224">
        <v>0</v>
      </c>
    </row>
    <row r="160" spans="1:7">
      <c r="A160" s="116" t="s">
        <v>123</v>
      </c>
      <c r="B160" s="117" t="s">
        <v>123</v>
      </c>
      <c r="C160" s="117" t="s">
        <v>849</v>
      </c>
      <c r="D160" s="117" t="s">
        <v>816</v>
      </c>
      <c r="E160" s="226">
        <f t="shared" si="3"/>
        <v>3.2</v>
      </c>
      <c r="F160" s="214">
        <v>3.2</v>
      </c>
      <c r="G160" s="224">
        <v>0</v>
      </c>
    </row>
    <row r="161" spans="1:7">
      <c r="A161" s="116" t="s">
        <v>123</v>
      </c>
      <c r="B161" s="117" t="s">
        <v>123</v>
      </c>
      <c r="C161" s="117" t="s">
        <v>849</v>
      </c>
      <c r="D161" s="117" t="s">
        <v>911</v>
      </c>
      <c r="E161" s="226">
        <f t="shared" si="3"/>
        <v>10</v>
      </c>
      <c r="F161" s="214">
        <v>10</v>
      </c>
      <c r="G161" s="224">
        <v>0</v>
      </c>
    </row>
    <row r="162" spans="1:7">
      <c r="A162" s="116" t="s">
        <v>123</v>
      </c>
      <c r="B162" s="117" t="s">
        <v>123</v>
      </c>
      <c r="C162" s="117" t="s">
        <v>849</v>
      </c>
      <c r="D162" s="117" t="s">
        <v>912</v>
      </c>
      <c r="E162" s="226">
        <f t="shared" si="3"/>
        <v>5</v>
      </c>
      <c r="F162" s="214">
        <v>5</v>
      </c>
      <c r="G162" s="224">
        <v>0</v>
      </c>
    </row>
    <row r="163" spans="1:7">
      <c r="A163" s="116" t="s">
        <v>227</v>
      </c>
      <c r="B163" s="117" t="s">
        <v>228</v>
      </c>
      <c r="C163" s="117" t="s">
        <v>123</v>
      </c>
      <c r="D163" s="117" t="s">
        <v>123</v>
      </c>
      <c r="E163" s="226">
        <f t="shared" si="3"/>
        <v>88.8</v>
      </c>
      <c r="F163" s="214">
        <v>88.8</v>
      </c>
      <c r="G163" s="224">
        <v>0</v>
      </c>
    </row>
    <row r="164" spans="1:7">
      <c r="A164" s="116" t="s">
        <v>231</v>
      </c>
      <c r="B164" s="117" t="s">
        <v>232</v>
      </c>
      <c r="C164" s="117" t="s">
        <v>123</v>
      </c>
      <c r="D164" s="117" t="s">
        <v>123</v>
      </c>
      <c r="E164" s="226">
        <f t="shared" si="3"/>
        <v>88.8</v>
      </c>
      <c r="F164" s="214">
        <v>88.8</v>
      </c>
      <c r="G164" s="224">
        <v>0</v>
      </c>
    </row>
    <row r="165" spans="1:7">
      <c r="A165" s="116" t="s">
        <v>123</v>
      </c>
      <c r="B165" s="117" t="s">
        <v>123</v>
      </c>
      <c r="C165" s="117" t="s">
        <v>913</v>
      </c>
      <c r="D165" s="117" t="s">
        <v>914</v>
      </c>
      <c r="E165" s="226">
        <f t="shared" si="3"/>
        <v>15</v>
      </c>
      <c r="F165" s="214">
        <v>15</v>
      </c>
      <c r="G165" s="224">
        <v>0</v>
      </c>
    </row>
    <row r="166" spans="1:7">
      <c r="A166" s="116" t="s">
        <v>123</v>
      </c>
      <c r="B166" s="117" t="s">
        <v>123</v>
      </c>
      <c r="C166" s="117" t="s">
        <v>913</v>
      </c>
      <c r="D166" s="117" t="s">
        <v>915</v>
      </c>
      <c r="E166" s="226">
        <f t="shared" si="3"/>
        <v>30</v>
      </c>
      <c r="F166" s="214">
        <v>30</v>
      </c>
      <c r="G166" s="224">
        <v>0</v>
      </c>
    </row>
    <row r="167" spans="1:7">
      <c r="A167" s="116" t="s">
        <v>123</v>
      </c>
      <c r="B167" s="117" t="s">
        <v>123</v>
      </c>
      <c r="C167" s="117" t="s">
        <v>913</v>
      </c>
      <c r="D167" s="117" t="s">
        <v>816</v>
      </c>
      <c r="E167" s="226">
        <f t="shared" si="3"/>
        <v>0.8</v>
      </c>
      <c r="F167" s="214">
        <v>0.8</v>
      </c>
      <c r="G167" s="224">
        <v>0</v>
      </c>
    </row>
    <row r="168" spans="1:7">
      <c r="A168" s="116" t="s">
        <v>123</v>
      </c>
      <c r="B168" s="117" t="s">
        <v>123</v>
      </c>
      <c r="C168" s="117" t="s">
        <v>913</v>
      </c>
      <c r="D168" s="117" t="s">
        <v>822</v>
      </c>
      <c r="E168" s="226">
        <f t="shared" si="3"/>
        <v>10</v>
      </c>
      <c r="F168" s="214">
        <v>10</v>
      </c>
      <c r="G168" s="224">
        <v>0</v>
      </c>
    </row>
    <row r="169" spans="1:7">
      <c r="A169" s="116" t="s">
        <v>123</v>
      </c>
      <c r="B169" s="117" t="s">
        <v>123</v>
      </c>
      <c r="C169" s="117" t="s">
        <v>916</v>
      </c>
      <c r="D169" s="117" t="s">
        <v>917</v>
      </c>
      <c r="E169" s="226">
        <f t="shared" si="3"/>
        <v>3</v>
      </c>
      <c r="F169" s="214">
        <v>3</v>
      </c>
      <c r="G169" s="224">
        <v>0</v>
      </c>
    </row>
    <row r="170" spans="1:7">
      <c r="A170" s="116" t="s">
        <v>123</v>
      </c>
      <c r="B170" s="117" t="s">
        <v>123</v>
      </c>
      <c r="C170" s="117" t="s">
        <v>843</v>
      </c>
      <c r="D170" s="117" t="s">
        <v>918</v>
      </c>
      <c r="E170" s="226">
        <f t="shared" si="3"/>
        <v>30</v>
      </c>
      <c r="F170" s="214">
        <v>30</v>
      </c>
      <c r="G170" s="224">
        <v>0</v>
      </c>
    </row>
    <row r="171" spans="1:7">
      <c r="A171" s="116" t="s">
        <v>233</v>
      </c>
      <c r="B171" s="117" t="s">
        <v>234</v>
      </c>
      <c r="C171" s="117" t="s">
        <v>123</v>
      </c>
      <c r="D171" s="117" t="s">
        <v>123</v>
      </c>
      <c r="E171" s="226">
        <f t="shared" si="3"/>
        <v>593.4</v>
      </c>
      <c r="F171" s="214">
        <v>593.4</v>
      </c>
      <c r="G171" s="224">
        <v>0</v>
      </c>
    </row>
    <row r="172" spans="1:7">
      <c r="A172" s="116" t="s">
        <v>236</v>
      </c>
      <c r="B172" s="117" t="s">
        <v>237</v>
      </c>
      <c r="C172" s="117" t="s">
        <v>123</v>
      </c>
      <c r="D172" s="117" t="s">
        <v>123</v>
      </c>
      <c r="E172" s="226">
        <f t="shared" si="3"/>
        <v>593.4</v>
      </c>
      <c r="F172" s="214">
        <v>593.4</v>
      </c>
      <c r="G172" s="224">
        <v>0</v>
      </c>
    </row>
    <row r="173" spans="1:7">
      <c r="A173" s="116" t="s">
        <v>123</v>
      </c>
      <c r="B173" s="117" t="s">
        <v>123</v>
      </c>
      <c r="C173" s="117" t="s">
        <v>919</v>
      </c>
      <c r="D173" s="117" t="s">
        <v>920</v>
      </c>
      <c r="E173" s="226">
        <f t="shared" si="3"/>
        <v>10</v>
      </c>
      <c r="F173" s="214">
        <v>10</v>
      </c>
      <c r="G173" s="224">
        <v>0</v>
      </c>
    </row>
    <row r="174" spans="1:7">
      <c r="A174" s="116" t="s">
        <v>123</v>
      </c>
      <c r="B174" s="117" t="s">
        <v>123</v>
      </c>
      <c r="C174" s="117" t="s">
        <v>919</v>
      </c>
      <c r="D174" s="117" t="s">
        <v>921</v>
      </c>
      <c r="E174" s="226">
        <f t="shared" si="3"/>
        <v>10</v>
      </c>
      <c r="F174" s="214">
        <v>10</v>
      </c>
      <c r="G174" s="224">
        <v>0</v>
      </c>
    </row>
    <row r="175" spans="1:7">
      <c r="A175" s="116" t="s">
        <v>123</v>
      </c>
      <c r="B175" s="117" t="s">
        <v>123</v>
      </c>
      <c r="C175" s="117" t="s">
        <v>919</v>
      </c>
      <c r="D175" s="117" t="s">
        <v>922</v>
      </c>
      <c r="E175" s="226">
        <f t="shared" si="3"/>
        <v>3</v>
      </c>
      <c r="F175" s="214">
        <v>3</v>
      </c>
      <c r="G175" s="224">
        <v>0</v>
      </c>
    </row>
    <row r="176" spans="1:7">
      <c r="A176" s="116" t="s">
        <v>123</v>
      </c>
      <c r="B176" s="117" t="s">
        <v>123</v>
      </c>
      <c r="C176" s="117" t="s">
        <v>919</v>
      </c>
      <c r="D176" s="117" t="s">
        <v>923</v>
      </c>
      <c r="E176" s="226">
        <f t="shared" si="3"/>
        <v>10</v>
      </c>
      <c r="F176" s="214">
        <v>10</v>
      </c>
      <c r="G176" s="224">
        <v>0</v>
      </c>
    </row>
    <row r="177" spans="1:7">
      <c r="A177" s="116" t="s">
        <v>123</v>
      </c>
      <c r="B177" s="117" t="s">
        <v>123</v>
      </c>
      <c r="C177" s="117" t="s">
        <v>919</v>
      </c>
      <c r="D177" s="117" t="s">
        <v>816</v>
      </c>
      <c r="E177" s="226">
        <f t="shared" si="3"/>
        <v>0.4</v>
      </c>
      <c r="F177" s="214">
        <v>0.4</v>
      </c>
      <c r="G177" s="224">
        <v>0</v>
      </c>
    </row>
    <row r="178" spans="1:7">
      <c r="A178" s="116" t="s">
        <v>123</v>
      </c>
      <c r="B178" s="117" t="s">
        <v>123</v>
      </c>
      <c r="C178" s="117" t="s">
        <v>919</v>
      </c>
      <c r="D178" s="117" t="s">
        <v>835</v>
      </c>
      <c r="E178" s="226">
        <f t="shared" si="3"/>
        <v>10</v>
      </c>
      <c r="F178" s="214">
        <v>10</v>
      </c>
      <c r="G178" s="224">
        <v>0</v>
      </c>
    </row>
    <row r="179" spans="1:7">
      <c r="A179" s="116" t="s">
        <v>123</v>
      </c>
      <c r="B179" s="117" t="s">
        <v>123</v>
      </c>
      <c r="C179" s="117" t="s">
        <v>843</v>
      </c>
      <c r="D179" s="117" t="s">
        <v>924</v>
      </c>
      <c r="E179" s="226">
        <f t="shared" si="3"/>
        <v>550</v>
      </c>
      <c r="F179" s="214">
        <v>550</v>
      </c>
      <c r="G179" s="224">
        <v>0</v>
      </c>
    </row>
    <row r="180" spans="1:7">
      <c r="A180" s="116" t="s">
        <v>238</v>
      </c>
      <c r="B180" s="117" t="s">
        <v>239</v>
      </c>
      <c r="C180" s="117" t="s">
        <v>123</v>
      </c>
      <c r="D180" s="117" t="s">
        <v>123</v>
      </c>
      <c r="E180" s="226">
        <f t="shared" si="3"/>
        <v>14.4</v>
      </c>
      <c r="F180" s="214">
        <v>11.4</v>
      </c>
      <c r="G180" s="224">
        <v>3</v>
      </c>
    </row>
    <row r="181" spans="1:7">
      <c r="A181" s="116" t="s">
        <v>241</v>
      </c>
      <c r="B181" s="117" t="s">
        <v>242</v>
      </c>
      <c r="C181" s="117" t="s">
        <v>123</v>
      </c>
      <c r="D181" s="117" t="s">
        <v>123</v>
      </c>
      <c r="E181" s="226">
        <f t="shared" si="3"/>
        <v>3</v>
      </c>
      <c r="F181" s="214">
        <v>0</v>
      </c>
      <c r="G181" s="224">
        <v>3</v>
      </c>
    </row>
    <row r="182" spans="1:7">
      <c r="A182" s="116" t="s">
        <v>123</v>
      </c>
      <c r="B182" s="117" t="s">
        <v>123</v>
      </c>
      <c r="C182" s="117" t="s">
        <v>891</v>
      </c>
      <c r="D182" s="117" t="s">
        <v>925</v>
      </c>
      <c r="E182" s="226">
        <f t="shared" si="3"/>
        <v>3</v>
      </c>
      <c r="F182" s="214">
        <v>0</v>
      </c>
      <c r="G182" s="224">
        <v>3</v>
      </c>
    </row>
    <row r="183" spans="1:7">
      <c r="A183" s="116" t="s">
        <v>243</v>
      </c>
      <c r="B183" s="117" t="s">
        <v>244</v>
      </c>
      <c r="C183" s="117" t="s">
        <v>123</v>
      </c>
      <c r="D183" s="117" t="s">
        <v>123</v>
      </c>
      <c r="E183" s="226">
        <f t="shared" si="3"/>
        <v>11.4</v>
      </c>
      <c r="F183" s="214">
        <v>11.4</v>
      </c>
      <c r="G183" s="224">
        <v>0</v>
      </c>
    </row>
    <row r="184" spans="1:7">
      <c r="A184" s="116" t="s">
        <v>123</v>
      </c>
      <c r="B184" s="117" t="s">
        <v>123</v>
      </c>
      <c r="C184" s="117" t="s">
        <v>891</v>
      </c>
      <c r="D184" s="117" t="s">
        <v>926</v>
      </c>
      <c r="E184" s="226">
        <f t="shared" si="3"/>
        <v>6</v>
      </c>
      <c r="F184" s="214">
        <v>6</v>
      </c>
      <c r="G184" s="224">
        <v>0</v>
      </c>
    </row>
    <row r="185" spans="1:7">
      <c r="A185" s="116" t="s">
        <v>123</v>
      </c>
      <c r="B185" s="117" t="s">
        <v>123</v>
      </c>
      <c r="C185" s="117" t="s">
        <v>891</v>
      </c>
      <c r="D185" s="117" t="s">
        <v>816</v>
      </c>
      <c r="E185" s="226">
        <f t="shared" si="3"/>
        <v>0.4</v>
      </c>
      <c r="F185" s="214">
        <v>0.4</v>
      </c>
      <c r="G185" s="224">
        <v>0</v>
      </c>
    </row>
    <row r="186" spans="1:7">
      <c r="A186" s="116" t="s">
        <v>123</v>
      </c>
      <c r="B186" s="117" t="s">
        <v>123</v>
      </c>
      <c r="C186" s="117" t="s">
        <v>891</v>
      </c>
      <c r="D186" s="117" t="s">
        <v>927</v>
      </c>
      <c r="E186" s="226">
        <f t="shared" si="3"/>
        <v>5</v>
      </c>
      <c r="F186" s="214">
        <v>5</v>
      </c>
      <c r="G186" s="224">
        <v>0</v>
      </c>
    </row>
    <row r="187" spans="1:7">
      <c r="A187" s="116" t="s">
        <v>245</v>
      </c>
      <c r="B187" s="117" t="s">
        <v>246</v>
      </c>
      <c r="C187" s="117" t="s">
        <v>123</v>
      </c>
      <c r="D187" s="117" t="s">
        <v>123</v>
      </c>
      <c r="E187" s="226">
        <f t="shared" si="3"/>
        <v>14</v>
      </c>
      <c r="F187" s="214">
        <v>14</v>
      </c>
      <c r="G187" s="224">
        <v>0</v>
      </c>
    </row>
    <row r="188" spans="1:7">
      <c r="A188" s="116" t="s">
        <v>248</v>
      </c>
      <c r="B188" s="117" t="s">
        <v>156</v>
      </c>
      <c r="C188" s="117" t="s">
        <v>123</v>
      </c>
      <c r="D188" s="117" t="s">
        <v>123</v>
      </c>
      <c r="E188" s="226">
        <f t="shared" si="3"/>
        <v>14</v>
      </c>
      <c r="F188" s="214">
        <v>14</v>
      </c>
      <c r="G188" s="224">
        <v>0</v>
      </c>
    </row>
    <row r="189" spans="1:7">
      <c r="A189" s="116" t="s">
        <v>123</v>
      </c>
      <c r="B189" s="117" t="s">
        <v>123</v>
      </c>
      <c r="C189" s="117" t="s">
        <v>928</v>
      </c>
      <c r="D189" s="117" t="s">
        <v>929</v>
      </c>
      <c r="E189" s="226">
        <f t="shared" si="3"/>
        <v>10</v>
      </c>
      <c r="F189" s="214">
        <v>10</v>
      </c>
      <c r="G189" s="224">
        <v>0</v>
      </c>
    </row>
    <row r="190" spans="1:7">
      <c r="A190" s="116" t="s">
        <v>123</v>
      </c>
      <c r="B190" s="117" t="s">
        <v>123</v>
      </c>
      <c r="C190" s="117" t="s">
        <v>928</v>
      </c>
      <c r="D190" s="117" t="s">
        <v>930</v>
      </c>
      <c r="E190" s="226">
        <f t="shared" si="3"/>
        <v>3.6</v>
      </c>
      <c r="F190" s="214">
        <v>3.6</v>
      </c>
      <c r="G190" s="224">
        <v>0</v>
      </c>
    </row>
    <row r="191" spans="1:7">
      <c r="A191" s="116" t="s">
        <v>123</v>
      </c>
      <c r="B191" s="117" t="s">
        <v>123</v>
      </c>
      <c r="C191" s="117" t="s">
        <v>928</v>
      </c>
      <c r="D191" s="117" t="s">
        <v>862</v>
      </c>
      <c r="E191" s="226">
        <f t="shared" si="3"/>
        <v>0.4</v>
      </c>
      <c r="F191" s="214">
        <v>0.4</v>
      </c>
      <c r="G191" s="224">
        <v>0</v>
      </c>
    </row>
    <row r="192" spans="1:7">
      <c r="A192" s="116" t="s">
        <v>249</v>
      </c>
      <c r="B192" s="117" t="s">
        <v>250</v>
      </c>
      <c r="C192" s="117" t="s">
        <v>123</v>
      </c>
      <c r="D192" s="117" t="s">
        <v>123</v>
      </c>
      <c r="E192" s="226">
        <f t="shared" si="3"/>
        <v>15</v>
      </c>
      <c r="F192" s="214">
        <v>15</v>
      </c>
      <c r="G192" s="224">
        <v>0</v>
      </c>
    </row>
    <row r="193" spans="1:7">
      <c r="A193" s="116" t="s">
        <v>252</v>
      </c>
      <c r="B193" s="117" t="s">
        <v>253</v>
      </c>
      <c r="C193" s="117" t="s">
        <v>123</v>
      </c>
      <c r="D193" s="117" t="s">
        <v>123</v>
      </c>
      <c r="E193" s="226">
        <f t="shared" si="3"/>
        <v>15</v>
      </c>
      <c r="F193" s="214">
        <v>15</v>
      </c>
      <c r="G193" s="224">
        <v>0</v>
      </c>
    </row>
    <row r="194" spans="1:7">
      <c r="A194" s="116" t="s">
        <v>123</v>
      </c>
      <c r="B194" s="117" t="s">
        <v>123</v>
      </c>
      <c r="C194" s="117" t="s">
        <v>931</v>
      </c>
      <c r="D194" s="117" t="s">
        <v>932</v>
      </c>
      <c r="E194" s="226">
        <f t="shared" si="3"/>
        <v>5</v>
      </c>
      <c r="F194" s="214">
        <v>5</v>
      </c>
      <c r="G194" s="224">
        <v>0</v>
      </c>
    </row>
    <row r="195" spans="1:7">
      <c r="A195" s="116" t="s">
        <v>123</v>
      </c>
      <c r="B195" s="117" t="s">
        <v>123</v>
      </c>
      <c r="C195" s="117" t="s">
        <v>931</v>
      </c>
      <c r="D195" s="117" t="s">
        <v>933</v>
      </c>
      <c r="E195" s="226">
        <f t="shared" si="3"/>
        <v>10</v>
      </c>
      <c r="F195" s="214">
        <v>10</v>
      </c>
      <c r="G195" s="224">
        <v>0</v>
      </c>
    </row>
    <row r="196" spans="1:7">
      <c r="A196" s="116" t="s">
        <v>254</v>
      </c>
      <c r="B196" s="117" t="s">
        <v>255</v>
      </c>
      <c r="C196" s="117" t="s">
        <v>123</v>
      </c>
      <c r="D196" s="117" t="s">
        <v>123</v>
      </c>
      <c r="E196" s="226">
        <f t="shared" si="3"/>
        <v>275.95999999999998</v>
      </c>
      <c r="F196" s="214">
        <v>267.95999999999998</v>
      </c>
      <c r="G196" s="224">
        <v>8</v>
      </c>
    </row>
    <row r="197" spans="1:7">
      <c r="A197" s="116" t="s">
        <v>257</v>
      </c>
      <c r="B197" s="117" t="s">
        <v>131</v>
      </c>
      <c r="C197" s="117" t="s">
        <v>123</v>
      </c>
      <c r="D197" s="117" t="s">
        <v>123</v>
      </c>
      <c r="E197" s="226">
        <f t="shared" si="3"/>
        <v>77.8</v>
      </c>
      <c r="F197" s="214">
        <v>77.8</v>
      </c>
      <c r="G197" s="224">
        <v>0</v>
      </c>
    </row>
    <row r="198" spans="1:7">
      <c r="A198" s="116" t="s">
        <v>123</v>
      </c>
      <c r="B198" s="117" t="s">
        <v>123</v>
      </c>
      <c r="C198" s="117" t="s">
        <v>934</v>
      </c>
      <c r="D198" s="117" t="s">
        <v>863</v>
      </c>
      <c r="E198" s="226">
        <f t="shared" si="3"/>
        <v>71</v>
      </c>
      <c r="F198" s="214">
        <v>71</v>
      </c>
      <c r="G198" s="224">
        <v>0</v>
      </c>
    </row>
    <row r="199" spans="1:7">
      <c r="A199" s="116" t="s">
        <v>123</v>
      </c>
      <c r="B199" s="117" t="s">
        <v>123</v>
      </c>
      <c r="C199" s="117" t="s">
        <v>934</v>
      </c>
      <c r="D199" s="117" t="s">
        <v>862</v>
      </c>
      <c r="E199" s="226">
        <f t="shared" si="3"/>
        <v>6.8</v>
      </c>
      <c r="F199" s="214">
        <v>6.8</v>
      </c>
      <c r="G199" s="224">
        <v>0</v>
      </c>
    </row>
    <row r="200" spans="1:7">
      <c r="A200" s="116" t="s">
        <v>258</v>
      </c>
      <c r="B200" s="117" t="s">
        <v>259</v>
      </c>
      <c r="C200" s="117" t="s">
        <v>123</v>
      </c>
      <c r="D200" s="117" t="s">
        <v>123</v>
      </c>
      <c r="E200" s="226">
        <f t="shared" si="3"/>
        <v>195.16</v>
      </c>
      <c r="F200" s="214">
        <v>190.16</v>
      </c>
      <c r="G200" s="224">
        <v>5</v>
      </c>
    </row>
    <row r="201" spans="1:7">
      <c r="A201" s="116" t="s">
        <v>123</v>
      </c>
      <c r="B201" s="117" t="s">
        <v>123</v>
      </c>
      <c r="C201" s="117" t="s">
        <v>934</v>
      </c>
      <c r="D201" s="117" t="s">
        <v>935</v>
      </c>
      <c r="E201" s="226">
        <f t="shared" si="3"/>
        <v>100</v>
      </c>
      <c r="F201" s="214">
        <v>100</v>
      </c>
      <c r="G201" s="224">
        <v>0</v>
      </c>
    </row>
    <row r="202" spans="1:7">
      <c r="A202" s="116" t="s">
        <v>123</v>
      </c>
      <c r="B202" s="117" t="s">
        <v>123</v>
      </c>
      <c r="C202" s="117" t="s">
        <v>934</v>
      </c>
      <c r="D202" s="117" t="s">
        <v>936</v>
      </c>
      <c r="E202" s="226">
        <f t="shared" ref="E202:E265" si="4">F202+G202</f>
        <v>88</v>
      </c>
      <c r="F202" s="214">
        <v>88</v>
      </c>
      <c r="G202" s="224">
        <v>0</v>
      </c>
    </row>
    <row r="203" spans="1:7">
      <c r="A203" s="116" t="s">
        <v>123</v>
      </c>
      <c r="B203" s="117" t="s">
        <v>123</v>
      </c>
      <c r="C203" s="117" t="s">
        <v>934</v>
      </c>
      <c r="D203" s="117" t="s">
        <v>937</v>
      </c>
      <c r="E203" s="226">
        <f t="shared" si="4"/>
        <v>4</v>
      </c>
      <c r="F203" s="214">
        <v>0</v>
      </c>
      <c r="G203" s="224">
        <v>4</v>
      </c>
    </row>
    <row r="204" spans="1:7">
      <c r="A204" s="116" t="s">
        <v>123</v>
      </c>
      <c r="B204" s="117" t="s">
        <v>123</v>
      </c>
      <c r="C204" s="117" t="s">
        <v>934</v>
      </c>
      <c r="D204" s="117" t="s">
        <v>938</v>
      </c>
      <c r="E204" s="226">
        <f t="shared" si="4"/>
        <v>2.16</v>
      </c>
      <c r="F204" s="214">
        <v>2.16</v>
      </c>
      <c r="G204" s="224">
        <v>0</v>
      </c>
    </row>
    <row r="205" spans="1:7">
      <c r="A205" s="116" t="s">
        <v>123</v>
      </c>
      <c r="B205" s="117" t="s">
        <v>123</v>
      </c>
      <c r="C205" s="117" t="s">
        <v>934</v>
      </c>
      <c r="D205" s="117" t="s">
        <v>939</v>
      </c>
      <c r="E205" s="226">
        <f t="shared" si="4"/>
        <v>1</v>
      </c>
      <c r="F205" s="214">
        <v>0</v>
      </c>
      <c r="G205" s="224">
        <v>1</v>
      </c>
    </row>
    <row r="206" spans="1:7">
      <c r="A206" s="116" t="s">
        <v>260</v>
      </c>
      <c r="B206" s="117" t="s">
        <v>261</v>
      </c>
      <c r="C206" s="117" t="s">
        <v>123</v>
      </c>
      <c r="D206" s="117" t="s">
        <v>123</v>
      </c>
      <c r="E206" s="226">
        <f t="shared" si="4"/>
        <v>3</v>
      </c>
      <c r="F206" s="214">
        <v>0</v>
      </c>
      <c r="G206" s="224">
        <v>3</v>
      </c>
    </row>
    <row r="207" spans="1:7">
      <c r="A207" s="116" t="s">
        <v>123</v>
      </c>
      <c r="B207" s="117" t="s">
        <v>123</v>
      </c>
      <c r="C207" s="117" t="s">
        <v>934</v>
      </c>
      <c r="D207" s="117" t="s">
        <v>940</v>
      </c>
      <c r="E207" s="226">
        <f t="shared" si="4"/>
        <v>3</v>
      </c>
      <c r="F207" s="214">
        <v>0</v>
      </c>
      <c r="G207" s="224">
        <v>3</v>
      </c>
    </row>
    <row r="208" spans="1:7">
      <c r="A208" s="116" t="s">
        <v>262</v>
      </c>
      <c r="B208" s="117" t="s">
        <v>263</v>
      </c>
      <c r="C208" s="117" t="s">
        <v>123</v>
      </c>
      <c r="D208" s="117" t="s">
        <v>123</v>
      </c>
      <c r="E208" s="226">
        <f t="shared" si="4"/>
        <v>613.04</v>
      </c>
      <c r="F208" s="214">
        <v>613.04</v>
      </c>
      <c r="G208" s="224">
        <v>0</v>
      </c>
    </row>
    <row r="209" spans="1:7">
      <c r="A209" s="116" t="s">
        <v>264</v>
      </c>
      <c r="B209" s="117" t="s">
        <v>265</v>
      </c>
      <c r="C209" s="117" t="s">
        <v>123</v>
      </c>
      <c r="D209" s="117" t="s">
        <v>123</v>
      </c>
      <c r="E209" s="226">
        <f t="shared" si="4"/>
        <v>613.04</v>
      </c>
      <c r="F209" s="214">
        <v>613.04</v>
      </c>
      <c r="G209" s="224">
        <v>0</v>
      </c>
    </row>
    <row r="210" spans="1:7">
      <c r="A210" s="116" t="s">
        <v>266</v>
      </c>
      <c r="B210" s="117" t="s">
        <v>267</v>
      </c>
      <c r="C210" s="117" t="s">
        <v>123</v>
      </c>
      <c r="D210" s="117" t="s">
        <v>123</v>
      </c>
      <c r="E210" s="226">
        <f t="shared" si="4"/>
        <v>20</v>
      </c>
      <c r="F210" s="214">
        <v>20</v>
      </c>
      <c r="G210" s="224">
        <v>0</v>
      </c>
    </row>
    <row r="211" spans="1:7">
      <c r="A211" s="116" t="s">
        <v>123</v>
      </c>
      <c r="B211" s="117" t="s">
        <v>123</v>
      </c>
      <c r="C211" s="117" t="s">
        <v>850</v>
      </c>
      <c r="D211" s="117" t="s">
        <v>941</v>
      </c>
      <c r="E211" s="226">
        <f t="shared" si="4"/>
        <v>20</v>
      </c>
      <c r="F211" s="214">
        <v>20</v>
      </c>
      <c r="G211" s="224">
        <v>0</v>
      </c>
    </row>
    <row r="212" spans="1:7">
      <c r="A212" s="116" t="s">
        <v>268</v>
      </c>
      <c r="B212" s="117" t="s">
        <v>269</v>
      </c>
      <c r="C212" s="117" t="s">
        <v>123</v>
      </c>
      <c r="D212" s="117" t="s">
        <v>123</v>
      </c>
      <c r="E212" s="226">
        <f t="shared" si="4"/>
        <v>552.04</v>
      </c>
      <c r="F212" s="214">
        <v>552.04</v>
      </c>
      <c r="G212" s="224">
        <v>0</v>
      </c>
    </row>
    <row r="213" spans="1:7">
      <c r="A213" s="116" t="s">
        <v>123</v>
      </c>
      <c r="B213" s="117" t="s">
        <v>123</v>
      </c>
      <c r="C213" s="117" t="s">
        <v>942</v>
      </c>
      <c r="D213" s="117" t="s">
        <v>943</v>
      </c>
      <c r="E213" s="226">
        <f t="shared" si="4"/>
        <v>210</v>
      </c>
      <c r="F213" s="214">
        <v>210</v>
      </c>
      <c r="G213" s="224">
        <v>0</v>
      </c>
    </row>
    <row r="214" spans="1:7">
      <c r="A214" s="116" t="s">
        <v>123</v>
      </c>
      <c r="B214" s="117" t="s">
        <v>123</v>
      </c>
      <c r="C214" s="117" t="s">
        <v>942</v>
      </c>
      <c r="D214" s="117" t="s">
        <v>944</v>
      </c>
      <c r="E214" s="226">
        <f t="shared" si="4"/>
        <v>13</v>
      </c>
      <c r="F214" s="214">
        <v>13</v>
      </c>
      <c r="G214" s="224">
        <v>0</v>
      </c>
    </row>
    <row r="215" spans="1:7">
      <c r="A215" s="116" t="s">
        <v>123</v>
      </c>
      <c r="B215" s="117" t="s">
        <v>123</v>
      </c>
      <c r="C215" s="117" t="s">
        <v>942</v>
      </c>
      <c r="D215" s="117" t="s">
        <v>945</v>
      </c>
      <c r="E215" s="226">
        <f t="shared" si="4"/>
        <v>170</v>
      </c>
      <c r="F215" s="214">
        <v>170</v>
      </c>
      <c r="G215" s="224">
        <v>0</v>
      </c>
    </row>
    <row r="216" spans="1:7">
      <c r="A216" s="116" t="s">
        <v>123</v>
      </c>
      <c r="B216" s="117" t="s">
        <v>123</v>
      </c>
      <c r="C216" s="117" t="s">
        <v>942</v>
      </c>
      <c r="D216" s="117" t="s">
        <v>946</v>
      </c>
      <c r="E216" s="226">
        <f t="shared" si="4"/>
        <v>5</v>
      </c>
      <c r="F216" s="214">
        <v>5</v>
      </c>
      <c r="G216" s="224">
        <v>0</v>
      </c>
    </row>
    <row r="217" spans="1:7">
      <c r="A217" s="116" t="s">
        <v>123</v>
      </c>
      <c r="B217" s="117" t="s">
        <v>123</v>
      </c>
      <c r="C217" s="117" t="s">
        <v>942</v>
      </c>
      <c r="D217" s="117" t="s">
        <v>947</v>
      </c>
      <c r="E217" s="226">
        <f t="shared" si="4"/>
        <v>33</v>
      </c>
      <c r="F217" s="214">
        <v>33</v>
      </c>
      <c r="G217" s="224">
        <v>0</v>
      </c>
    </row>
    <row r="218" spans="1:7">
      <c r="A218" s="116" t="s">
        <v>123</v>
      </c>
      <c r="B218" s="117" t="s">
        <v>123</v>
      </c>
      <c r="C218" s="117" t="s">
        <v>942</v>
      </c>
      <c r="D218" s="117" t="s">
        <v>948</v>
      </c>
      <c r="E218" s="226">
        <f t="shared" si="4"/>
        <v>60</v>
      </c>
      <c r="F218" s="214">
        <v>60</v>
      </c>
      <c r="G218" s="224">
        <v>0</v>
      </c>
    </row>
    <row r="219" spans="1:7">
      <c r="A219" s="116" t="s">
        <v>123</v>
      </c>
      <c r="B219" s="117" t="s">
        <v>123</v>
      </c>
      <c r="C219" s="117" t="s">
        <v>942</v>
      </c>
      <c r="D219" s="117" t="s">
        <v>949</v>
      </c>
      <c r="E219" s="226">
        <f t="shared" si="4"/>
        <v>20</v>
      </c>
      <c r="F219" s="214">
        <v>20</v>
      </c>
      <c r="G219" s="224">
        <v>0</v>
      </c>
    </row>
    <row r="220" spans="1:7">
      <c r="A220" s="116" t="s">
        <v>123</v>
      </c>
      <c r="B220" s="117" t="s">
        <v>123</v>
      </c>
      <c r="C220" s="117" t="s">
        <v>942</v>
      </c>
      <c r="D220" s="117" t="s">
        <v>950</v>
      </c>
      <c r="E220" s="226">
        <f t="shared" si="4"/>
        <v>30</v>
      </c>
      <c r="F220" s="214">
        <v>30</v>
      </c>
      <c r="G220" s="224">
        <v>0</v>
      </c>
    </row>
    <row r="221" spans="1:7">
      <c r="A221" s="116" t="s">
        <v>123</v>
      </c>
      <c r="B221" s="117" t="s">
        <v>123</v>
      </c>
      <c r="C221" s="117" t="s">
        <v>942</v>
      </c>
      <c r="D221" s="117" t="s">
        <v>951</v>
      </c>
      <c r="E221" s="226">
        <f t="shared" si="4"/>
        <v>0.4</v>
      </c>
      <c r="F221" s="214">
        <v>0.4</v>
      </c>
      <c r="G221" s="224">
        <v>0</v>
      </c>
    </row>
    <row r="222" spans="1:7">
      <c r="A222" s="116" t="s">
        <v>123</v>
      </c>
      <c r="B222" s="117" t="s">
        <v>123</v>
      </c>
      <c r="C222" s="117" t="s">
        <v>942</v>
      </c>
      <c r="D222" s="117" t="s">
        <v>952</v>
      </c>
      <c r="E222" s="226">
        <f t="shared" si="4"/>
        <v>0.64</v>
      </c>
      <c r="F222" s="214">
        <v>0.64</v>
      </c>
      <c r="G222" s="224">
        <v>0</v>
      </c>
    </row>
    <row r="223" spans="1:7">
      <c r="A223" s="116" t="s">
        <v>123</v>
      </c>
      <c r="B223" s="117" t="s">
        <v>123</v>
      </c>
      <c r="C223" s="117" t="s">
        <v>942</v>
      </c>
      <c r="D223" s="117" t="s">
        <v>953</v>
      </c>
      <c r="E223" s="226">
        <f t="shared" si="4"/>
        <v>10</v>
      </c>
      <c r="F223" s="214">
        <v>10</v>
      </c>
      <c r="G223" s="224">
        <v>0</v>
      </c>
    </row>
    <row r="224" spans="1:7">
      <c r="A224" s="116" t="s">
        <v>270</v>
      </c>
      <c r="B224" s="117" t="s">
        <v>271</v>
      </c>
      <c r="C224" s="117" t="s">
        <v>123</v>
      </c>
      <c r="D224" s="117" t="s">
        <v>123</v>
      </c>
      <c r="E224" s="226">
        <f t="shared" si="4"/>
        <v>1</v>
      </c>
      <c r="F224" s="214">
        <v>1</v>
      </c>
      <c r="G224" s="224">
        <v>0</v>
      </c>
    </row>
    <row r="225" spans="1:7">
      <c r="A225" s="116" t="s">
        <v>123</v>
      </c>
      <c r="B225" s="117" t="s">
        <v>123</v>
      </c>
      <c r="C225" s="117" t="s">
        <v>850</v>
      </c>
      <c r="D225" s="117" t="s">
        <v>954</v>
      </c>
      <c r="E225" s="226">
        <f t="shared" si="4"/>
        <v>1</v>
      </c>
      <c r="F225" s="214">
        <v>1</v>
      </c>
      <c r="G225" s="224">
        <v>0</v>
      </c>
    </row>
    <row r="226" spans="1:7">
      <c r="A226" s="116" t="s">
        <v>272</v>
      </c>
      <c r="B226" s="117" t="s">
        <v>273</v>
      </c>
      <c r="C226" s="117" t="s">
        <v>123</v>
      </c>
      <c r="D226" s="117" t="s">
        <v>123</v>
      </c>
      <c r="E226" s="226">
        <f t="shared" si="4"/>
        <v>30</v>
      </c>
      <c r="F226" s="214">
        <v>30</v>
      </c>
      <c r="G226" s="224">
        <v>0</v>
      </c>
    </row>
    <row r="227" spans="1:7">
      <c r="A227" s="116" t="s">
        <v>123</v>
      </c>
      <c r="B227" s="117" t="s">
        <v>123</v>
      </c>
      <c r="C227" s="117" t="s">
        <v>850</v>
      </c>
      <c r="D227" s="117" t="s">
        <v>955</v>
      </c>
      <c r="E227" s="226">
        <f t="shared" si="4"/>
        <v>30</v>
      </c>
      <c r="F227" s="214">
        <v>30</v>
      </c>
      <c r="G227" s="224">
        <v>0</v>
      </c>
    </row>
    <row r="228" spans="1:7">
      <c r="A228" s="116" t="s">
        <v>274</v>
      </c>
      <c r="B228" s="117" t="s">
        <v>275</v>
      </c>
      <c r="C228" s="117" t="s">
        <v>123</v>
      </c>
      <c r="D228" s="117" t="s">
        <v>123</v>
      </c>
      <c r="E228" s="226">
        <f t="shared" si="4"/>
        <v>10</v>
      </c>
      <c r="F228" s="214">
        <v>10</v>
      </c>
      <c r="G228" s="224">
        <v>0</v>
      </c>
    </row>
    <row r="229" spans="1:7">
      <c r="A229" s="116" t="s">
        <v>123</v>
      </c>
      <c r="B229" s="117" t="s">
        <v>123</v>
      </c>
      <c r="C229" s="117" t="s">
        <v>850</v>
      </c>
      <c r="D229" s="117" t="s">
        <v>956</v>
      </c>
      <c r="E229" s="226">
        <f t="shared" si="4"/>
        <v>10</v>
      </c>
      <c r="F229" s="214">
        <v>10</v>
      </c>
      <c r="G229" s="224">
        <v>0</v>
      </c>
    </row>
    <row r="230" spans="1:7">
      <c r="A230" s="116" t="s">
        <v>276</v>
      </c>
      <c r="B230" s="117" t="s">
        <v>277</v>
      </c>
      <c r="C230" s="117" t="s">
        <v>123</v>
      </c>
      <c r="D230" s="117" t="s">
        <v>123</v>
      </c>
      <c r="E230" s="226">
        <f t="shared" si="4"/>
        <v>2046.9</v>
      </c>
      <c r="F230" s="214">
        <v>2046.9</v>
      </c>
      <c r="G230" s="224">
        <v>0</v>
      </c>
    </row>
    <row r="231" spans="1:7">
      <c r="A231" s="116" t="s">
        <v>278</v>
      </c>
      <c r="B231" s="117" t="s">
        <v>279</v>
      </c>
      <c r="C231" s="117" t="s">
        <v>123</v>
      </c>
      <c r="D231" s="117" t="s">
        <v>123</v>
      </c>
      <c r="E231" s="226">
        <f t="shared" si="4"/>
        <v>9</v>
      </c>
      <c r="F231" s="214">
        <v>9</v>
      </c>
      <c r="G231" s="224">
        <v>0</v>
      </c>
    </row>
    <row r="232" spans="1:7">
      <c r="A232" s="116" t="s">
        <v>280</v>
      </c>
      <c r="B232" s="117" t="s">
        <v>281</v>
      </c>
      <c r="C232" s="117" t="s">
        <v>123</v>
      </c>
      <c r="D232" s="117" t="s">
        <v>123</v>
      </c>
      <c r="E232" s="226">
        <f t="shared" si="4"/>
        <v>9</v>
      </c>
      <c r="F232" s="214">
        <v>9</v>
      </c>
      <c r="G232" s="224">
        <v>0</v>
      </c>
    </row>
    <row r="233" spans="1:7">
      <c r="A233" s="116" t="s">
        <v>123</v>
      </c>
      <c r="B233" s="117" t="s">
        <v>123</v>
      </c>
      <c r="C233" s="117" t="s">
        <v>875</v>
      </c>
      <c r="D233" s="117" t="s">
        <v>957</v>
      </c>
      <c r="E233" s="226">
        <f t="shared" si="4"/>
        <v>9</v>
      </c>
      <c r="F233" s="214">
        <v>9</v>
      </c>
      <c r="G233" s="224">
        <v>0</v>
      </c>
    </row>
    <row r="234" spans="1:7">
      <c r="A234" s="116" t="s">
        <v>282</v>
      </c>
      <c r="B234" s="117" t="s">
        <v>283</v>
      </c>
      <c r="C234" s="117" t="s">
        <v>123</v>
      </c>
      <c r="D234" s="117" t="s">
        <v>123</v>
      </c>
      <c r="E234" s="226">
        <f t="shared" si="4"/>
        <v>356.1</v>
      </c>
      <c r="F234" s="214">
        <v>356.1</v>
      </c>
      <c r="G234" s="224">
        <v>0</v>
      </c>
    </row>
    <row r="235" spans="1:7">
      <c r="A235" s="116" t="s">
        <v>284</v>
      </c>
      <c r="B235" s="117" t="s">
        <v>285</v>
      </c>
      <c r="C235" s="117" t="s">
        <v>123</v>
      </c>
      <c r="D235" s="117" t="s">
        <v>123</v>
      </c>
      <c r="E235" s="226">
        <f t="shared" si="4"/>
        <v>356.1</v>
      </c>
      <c r="F235" s="214">
        <v>356.1</v>
      </c>
      <c r="G235" s="224">
        <v>0</v>
      </c>
    </row>
    <row r="236" spans="1:7">
      <c r="A236" s="116" t="s">
        <v>123</v>
      </c>
      <c r="B236" s="117" t="s">
        <v>123</v>
      </c>
      <c r="C236" s="117" t="s">
        <v>958</v>
      </c>
      <c r="D236" s="117" t="s">
        <v>959</v>
      </c>
      <c r="E236" s="226">
        <f t="shared" si="4"/>
        <v>12</v>
      </c>
      <c r="F236" s="214">
        <v>12</v>
      </c>
      <c r="G236" s="224">
        <v>0</v>
      </c>
    </row>
    <row r="237" spans="1:7">
      <c r="A237" s="116" t="s">
        <v>123</v>
      </c>
      <c r="B237" s="117" t="s">
        <v>123</v>
      </c>
      <c r="C237" s="117" t="s">
        <v>958</v>
      </c>
      <c r="D237" s="117" t="s">
        <v>960</v>
      </c>
      <c r="E237" s="226">
        <f t="shared" si="4"/>
        <v>7</v>
      </c>
      <c r="F237" s="214">
        <v>7</v>
      </c>
      <c r="G237" s="224">
        <v>0</v>
      </c>
    </row>
    <row r="238" spans="1:7">
      <c r="A238" s="116" t="s">
        <v>123</v>
      </c>
      <c r="B238" s="117" t="s">
        <v>123</v>
      </c>
      <c r="C238" s="117" t="s">
        <v>958</v>
      </c>
      <c r="D238" s="117" t="s">
        <v>961</v>
      </c>
      <c r="E238" s="226">
        <f t="shared" si="4"/>
        <v>1</v>
      </c>
      <c r="F238" s="214">
        <v>1</v>
      </c>
      <c r="G238" s="224">
        <v>0</v>
      </c>
    </row>
    <row r="239" spans="1:7">
      <c r="A239" s="116" t="s">
        <v>123</v>
      </c>
      <c r="B239" s="117" t="s">
        <v>123</v>
      </c>
      <c r="C239" s="117" t="s">
        <v>958</v>
      </c>
      <c r="D239" s="117" t="s">
        <v>962</v>
      </c>
      <c r="E239" s="226">
        <f t="shared" si="4"/>
        <v>10</v>
      </c>
      <c r="F239" s="214">
        <v>10</v>
      </c>
      <c r="G239" s="224">
        <v>0</v>
      </c>
    </row>
    <row r="240" spans="1:7">
      <c r="A240" s="116" t="s">
        <v>123</v>
      </c>
      <c r="B240" s="117" t="s">
        <v>123</v>
      </c>
      <c r="C240" s="117" t="s">
        <v>958</v>
      </c>
      <c r="D240" s="117" t="s">
        <v>963</v>
      </c>
      <c r="E240" s="226">
        <f t="shared" si="4"/>
        <v>5</v>
      </c>
      <c r="F240" s="214">
        <v>5</v>
      </c>
      <c r="G240" s="224">
        <v>0</v>
      </c>
    </row>
    <row r="241" spans="1:7">
      <c r="A241" s="116" t="s">
        <v>123</v>
      </c>
      <c r="B241" s="117" t="s">
        <v>123</v>
      </c>
      <c r="C241" s="117" t="s">
        <v>958</v>
      </c>
      <c r="D241" s="117" t="s">
        <v>816</v>
      </c>
      <c r="E241" s="226">
        <f t="shared" si="4"/>
        <v>0.4</v>
      </c>
      <c r="F241" s="214">
        <v>0.4</v>
      </c>
      <c r="G241" s="224">
        <v>0</v>
      </c>
    </row>
    <row r="242" spans="1:7">
      <c r="A242" s="116" t="s">
        <v>123</v>
      </c>
      <c r="B242" s="117" t="s">
        <v>123</v>
      </c>
      <c r="C242" s="117" t="s">
        <v>958</v>
      </c>
      <c r="D242" s="117" t="s">
        <v>835</v>
      </c>
      <c r="E242" s="226">
        <f t="shared" si="4"/>
        <v>19.8</v>
      </c>
      <c r="F242" s="214">
        <v>19.8</v>
      </c>
      <c r="G242" s="224">
        <v>0</v>
      </c>
    </row>
    <row r="243" spans="1:7">
      <c r="A243" s="116" t="s">
        <v>123</v>
      </c>
      <c r="B243" s="117" t="s">
        <v>123</v>
      </c>
      <c r="C243" s="117" t="s">
        <v>958</v>
      </c>
      <c r="D243" s="117" t="s">
        <v>964</v>
      </c>
      <c r="E243" s="226">
        <f t="shared" si="4"/>
        <v>1</v>
      </c>
      <c r="F243" s="214">
        <v>1</v>
      </c>
      <c r="G243" s="224">
        <v>0</v>
      </c>
    </row>
    <row r="244" spans="1:7">
      <c r="A244" s="116" t="s">
        <v>123</v>
      </c>
      <c r="B244" s="117" t="s">
        <v>123</v>
      </c>
      <c r="C244" s="117" t="s">
        <v>958</v>
      </c>
      <c r="D244" s="117" t="s">
        <v>965</v>
      </c>
      <c r="E244" s="226">
        <f t="shared" si="4"/>
        <v>25</v>
      </c>
      <c r="F244" s="214">
        <v>25</v>
      </c>
      <c r="G244" s="224">
        <v>0</v>
      </c>
    </row>
    <row r="245" spans="1:7">
      <c r="A245" s="116" t="s">
        <v>123</v>
      </c>
      <c r="B245" s="117" t="s">
        <v>123</v>
      </c>
      <c r="C245" s="117" t="s">
        <v>958</v>
      </c>
      <c r="D245" s="117" t="s">
        <v>966</v>
      </c>
      <c r="E245" s="226">
        <f t="shared" si="4"/>
        <v>1</v>
      </c>
      <c r="F245" s="214">
        <v>1</v>
      </c>
      <c r="G245" s="224">
        <v>0</v>
      </c>
    </row>
    <row r="246" spans="1:7">
      <c r="A246" s="116" t="s">
        <v>123</v>
      </c>
      <c r="B246" s="117" t="s">
        <v>123</v>
      </c>
      <c r="C246" s="117" t="s">
        <v>958</v>
      </c>
      <c r="D246" s="117" t="s">
        <v>967</v>
      </c>
      <c r="E246" s="226">
        <f t="shared" si="4"/>
        <v>12</v>
      </c>
      <c r="F246" s="214">
        <v>12</v>
      </c>
      <c r="G246" s="224">
        <v>0</v>
      </c>
    </row>
    <row r="247" spans="1:7">
      <c r="A247" s="116" t="s">
        <v>123</v>
      </c>
      <c r="B247" s="117" t="s">
        <v>123</v>
      </c>
      <c r="C247" s="117" t="s">
        <v>875</v>
      </c>
      <c r="D247" s="117" t="s">
        <v>968</v>
      </c>
      <c r="E247" s="226">
        <f t="shared" si="4"/>
        <v>8.1999999999999993</v>
      </c>
      <c r="F247" s="214">
        <v>8.1999999999999993</v>
      </c>
      <c r="G247" s="224">
        <v>0</v>
      </c>
    </row>
    <row r="248" spans="1:7">
      <c r="A248" s="116" t="s">
        <v>123</v>
      </c>
      <c r="B248" s="117" t="s">
        <v>123</v>
      </c>
      <c r="C248" s="117" t="s">
        <v>875</v>
      </c>
      <c r="D248" s="117" t="s">
        <v>969</v>
      </c>
      <c r="E248" s="226">
        <f t="shared" si="4"/>
        <v>55.5</v>
      </c>
      <c r="F248" s="214">
        <v>55.5</v>
      </c>
      <c r="G248" s="224">
        <v>0</v>
      </c>
    </row>
    <row r="249" spans="1:7">
      <c r="A249" s="116" t="s">
        <v>123</v>
      </c>
      <c r="B249" s="117" t="s">
        <v>123</v>
      </c>
      <c r="C249" s="117" t="s">
        <v>875</v>
      </c>
      <c r="D249" s="117" t="s">
        <v>970</v>
      </c>
      <c r="E249" s="226">
        <f t="shared" si="4"/>
        <v>20</v>
      </c>
      <c r="F249" s="214">
        <v>20</v>
      </c>
      <c r="G249" s="224">
        <v>0</v>
      </c>
    </row>
    <row r="250" spans="1:7">
      <c r="A250" s="116" t="s">
        <v>123</v>
      </c>
      <c r="B250" s="117" t="s">
        <v>123</v>
      </c>
      <c r="C250" s="117" t="s">
        <v>875</v>
      </c>
      <c r="D250" s="117" t="s">
        <v>971</v>
      </c>
      <c r="E250" s="226">
        <f t="shared" si="4"/>
        <v>100</v>
      </c>
      <c r="F250" s="214">
        <v>100</v>
      </c>
      <c r="G250" s="224">
        <v>0</v>
      </c>
    </row>
    <row r="251" spans="1:7">
      <c r="A251" s="116" t="s">
        <v>123</v>
      </c>
      <c r="B251" s="117" t="s">
        <v>123</v>
      </c>
      <c r="C251" s="117" t="s">
        <v>875</v>
      </c>
      <c r="D251" s="117" t="s">
        <v>972</v>
      </c>
      <c r="E251" s="226">
        <f t="shared" si="4"/>
        <v>51.2</v>
      </c>
      <c r="F251" s="214">
        <v>51.2</v>
      </c>
      <c r="G251" s="224">
        <v>0</v>
      </c>
    </row>
    <row r="252" spans="1:7">
      <c r="A252" s="116" t="s">
        <v>123</v>
      </c>
      <c r="B252" s="117" t="s">
        <v>123</v>
      </c>
      <c r="C252" s="117" t="s">
        <v>875</v>
      </c>
      <c r="D252" s="117" t="s">
        <v>973</v>
      </c>
      <c r="E252" s="226">
        <f t="shared" si="4"/>
        <v>27</v>
      </c>
      <c r="F252" s="214">
        <v>27</v>
      </c>
      <c r="G252" s="224">
        <v>0</v>
      </c>
    </row>
    <row r="253" spans="1:7">
      <c r="A253" s="116" t="s">
        <v>286</v>
      </c>
      <c r="B253" s="117" t="s">
        <v>287</v>
      </c>
      <c r="C253" s="117" t="s">
        <v>123</v>
      </c>
      <c r="D253" s="117" t="s">
        <v>123</v>
      </c>
      <c r="E253" s="226">
        <f t="shared" si="4"/>
        <v>440.6</v>
      </c>
      <c r="F253" s="214">
        <v>440.6</v>
      </c>
      <c r="G253" s="224">
        <v>0</v>
      </c>
    </row>
    <row r="254" spans="1:7">
      <c r="A254" s="116" t="s">
        <v>288</v>
      </c>
      <c r="B254" s="117" t="s">
        <v>129</v>
      </c>
      <c r="C254" s="117" t="s">
        <v>123</v>
      </c>
      <c r="D254" s="117" t="s">
        <v>123</v>
      </c>
      <c r="E254" s="226">
        <f t="shared" si="4"/>
        <v>179.6</v>
      </c>
      <c r="F254" s="214">
        <v>179.6</v>
      </c>
      <c r="G254" s="224">
        <v>0</v>
      </c>
    </row>
    <row r="255" spans="1:7">
      <c r="A255" s="116" t="s">
        <v>123</v>
      </c>
      <c r="B255" s="117" t="s">
        <v>123</v>
      </c>
      <c r="C255" s="117" t="s">
        <v>974</v>
      </c>
      <c r="D255" s="117" t="s">
        <v>975</v>
      </c>
      <c r="E255" s="226">
        <f t="shared" si="4"/>
        <v>85</v>
      </c>
      <c r="F255" s="214">
        <v>85</v>
      </c>
      <c r="G255" s="224">
        <v>0</v>
      </c>
    </row>
    <row r="256" spans="1:7">
      <c r="A256" s="116" t="s">
        <v>123</v>
      </c>
      <c r="B256" s="117" t="s">
        <v>123</v>
      </c>
      <c r="C256" s="117" t="s">
        <v>974</v>
      </c>
      <c r="D256" s="117" t="s">
        <v>976</v>
      </c>
      <c r="E256" s="226">
        <f t="shared" si="4"/>
        <v>10</v>
      </c>
      <c r="F256" s="214">
        <v>10</v>
      </c>
      <c r="G256" s="224">
        <v>0</v>
      </c>
    </row>
    <row r="257" spans="1:7">
      <c r="A257" s="116" t="s">
        <v>123</v>
      </c>
      <c r="B257" s="117" t="s">
        <v>123</v>
      </c>
      <c r="C257" s="117" t="s">
        <v>974</v>
      </c>
      <c r="D257" s="117" t="s">
        <v>816</v>
      </c>
      <c r="E257" s="226">
        <f t="shared" si="4"/>
        <v>3.6</v>
      </c>
      <c r="F257" s="214">
        <v>3.6</v>
      </c>
      <c r="G257" s="224">
        <v>0</v>
      </c>
    </row>
    <row r="258" spans="1:7">
      <c r="A258" s="116" t="s">
        <v>123</v>
      </c>
      <c r="B258" s="117" t="s">
        <v>123</v>
      </c>
      <c r="C258" s="117" t="s">
        <v>974</v>
      </c>
      <c r="D258" s="117" t="s">
        <v>977</v>
      </c>
      <c r="E258" s="226">
        <f t="shared" si="4"/>
        <v>66</v>
      </c>
      <c r="F258" s="214">
        <v>66</v>
      </c>
      <c r="G258" s="224">
        <v>0</v>
      </c>
    </row>
    <row r="259" spans="1:7">
      <c r="A259" s="116" t="s">
        <v>123</v>
      </c>
      <c r="B259" s="117" t="s">
        <v>123</v>
      </c>
      <c r="C259" s="117" t="s">
        <v>974</v>
      </c>
      <c r="D259" s="117" t="s">
        <v>978</v>
      </c>
      <c r="E259" s="226">
        <f t="shared" si="4"/>
        <v>15</v>
      </c>
      <c r="F259" s="214">
        <v>15</v>
      </c>
      <c r="G259" s="224">
        <v>0</v>
      </c>
    </row>
    <row r="260" spans="1:7">
      <c r="A260" s="116" t="s">
        <v>289</v>
      </c>
      <c r="B260" s="117" t="s">
        <v>290</v>
      </c>
      <c r="C260" s="117" t="s">
        <v>123</v>
      </c>
      <c r="D260" s="117" t="s">
        <v>123</v>
      </c>
      <c r="E260" s="226">
        <f t="shared" si="4"/>
        <v>30</v>
      </c>
      <c r="F260" s="214">
        <v>30</v>
      </c>
      <c r="G260" s="224">
        <v>0</v>
      </c>
    </row>
    <row r="261" spans="1:7">
      <c r="A261" s="116" t="s">
        <v>123</v>
      </c>
      <c r="B261" s="117" t="s">
        <v>123</v>
      </c>
      <c r="C261" s="117" t="s">
        <v>974</v>
      </c>
      <c r="D261" s="117" t="s">
        <v>979</v>
      </c>
      <c r="E261" s="226">
        <f t="shared" si="4"/>
        <v>30</v>
      </c>
      <c r="F261" s="214">
        <v>30</v>
      </c>
      <c r="G261" s="224">
        <v>0</v>
      </c>
    </row>
    <row r="262" spans="1:7">
      <c r="A262" s="116" t="s">
        <v>291</v>
      </c>
      <c r="B262" s="117" t="s">
        <v>292</v>
      </c>
      <c r="C262" s="117" t="s">
        <v>123</v>
      </c>
      <c r="D262" s="117" t="s">
        <v>123</v>
      </c>
      <c r="E262" s="226">
        <f t="shared" si="4"/>
        <v>231</v>
      </c>
      <c r="F262" s="214">
        <v>231</v>
      </c>
      <c r="G262" s="224">
        <v>0</v>
      </c>
    </row>
    <row r="263" spans="1:7">
      <c r="A263" s="116" t="s">
        <v>123</v>
      </c>
      <c r="B263" s="117" t="s">
        <v>123</v>
      </c>
      <c r="C263" s="117" t="s">
        <v>974</v>
      </c>
      <c r="D263" s="117" t="s">
        <v>980</v>
      </c>
      <c r="E263" s="226">
        <f t="shared" si="4"/>
        <v>15</v>
      </c>
      <c r="F263" s="214">
        <v>15</v>
      </c>
      <c r="G263" s="224">
        <v>0</v>
      </c>
    </row>
    <row r="264" spans="1:7">
      <c r="A264" s="116" t="s">
        <v>123</v>
      </c>
      <c r="B264" s="117" t="s">
        <v>123</v>
      </c>
      <c r="C264" s="117" t="s">
        <v>974</v>
      </c>
      <c r="D264" s="117" t="s">
        <v>835</v>
      </c>
      <c r="E264" s="226">
        <f t="shared" si="4"/>
        <v>97</v>
      </c>
      <c r="F264" s="214">
        <v>97</v>
      </c>
      <c r="G264" s="224">
        <v>0</v>
      </c>
    </row>
    <row r="265" spans="1:7">
      <c r="A265" s="116" t="s">
        <v>123</v>
      </c>
      <c r="B265" s="117" t="s">
        <v>123</v>
      </c>
      <c r="C265" s="117" t="s">
        <v>974</v>
      </c>
      <c r="D265" s="117" t="s">
        <v>981</v>
      </c>
      <c r="E265" s="226">
        <f t="shared" si="4"/>
        <v>19</v>
      </c>
      <c r="F265" s="214">
        <v>19</v>
      </c>
      <c r="G265" s="224">
        <v>0</v>
      </c>
    </row>
    <row r="266" spans="1:7">
      <c r="A266" s="116" t="s">
        <v>123</v>
      </c>
      <c r="B266" s="117" t="s">
        <v>123</v>
      </c>
      <c r="C266" s="117" t="s">
        <v>974</v>
      </c>
      <c r="D266" s="117" t="s">
        <v>982</v>
      </c>
      <c r="E266" s="226">
        <f t="shared" ref="E266:E327" si="5">F266+G266</f>
        <v>10</v>
      </c>
      <c r="F266" s="214">
        <v>10</v>
      </c>
      <c r="G266" s="224">
        <v>0</v>
      </c>
    </row>
    <row r="267" spans="1:7">
      <c r="A267" s="116" t="s">
        <v>123</v>
      </c>
      <c r="B267" s="117" t="s">
        <v>123</v>
      </c>
      <c r="C267" s="117" t="s">
        <v>974</v>
      </c>
      <c r="D267" s="117" t="s">
        <v>983</v>
      </c>
      <c r="E267" s="226">
        <f t="shared" si="5"/>
        <v>90</v>
      </c>
      <c r="F267" s="214">
        <v>90</v>
      </c>
      <c r="G267" s="224">
        <v>0</v>
      </c>
    </row>
    <row r="268" spans="1:7">
      <c r="A268" s="116" t="s">
        <v>293</v>
      </c>
      <c r="B268" s="117" t="s">
        <v>294</v>
      </c>
      <c r="C268" s="117" t="s">
        <v>123</v>
      </c>
      <c r="D268" s="117" t="s">
        <v>123</v>
      </c>
      <c r="E268" s="226">
        <f t="shared" si="5"/>
        <v>643.6</v>
      </c>
      <c r="F268" s="214">
        <v>643.6</v>
      </c>
      <c r="G268" s="224">
        <v>0</v>
      </c>
    </row>
    <row r="269" spans="1:7">
      <c r="A269" s="116" t="s">
        <v>295</v>
      </c>
      <c r="B269" s="117" t="s">
        <v>129</v>
      </c>
      <c r="C269" s="117" t="s">
        <v>123</v>
      </c>
      <c r="D269" s="117" t="s">
        <v>123</v>
      </c>
      <c r="E269" s="226">
        <f t="shared" si="5"/>
        <v>643.6</v>
      </c>
      <c r="F269" s="214">
        <v>643.6</v>
      </c>
      <c r="G269" s="224">
        <v>0</v>
      </c>
    </row>
    <row r="270" spans="1:7">
      <c r="A270" s="116" t="s">
        <v>123</v>
      </c>
      <c r="B270" s="117" t="s">
        <v>123</v>
      </c>
      <c r="C270" s="117" t="s">
        <v>984</v>
      </c>
      <c r="D270" s="117" t="s">
        <v>985</v>
      </c>
      <c r="E270" s="226">
        <f t="shared" si="5"/>
        <v>20</v>
      </c>
      <c r="F270" s="214">
        <v>20</v>
      </c>
      <c r="G270" s="224">
        <v>0</v>
      </c>
    </row>
    <row r="271" spans="1:7">
      <c r="A271" s="116" t="s">
        <v>123</v>
      </c>
      <c r="B271" s="117" t="s">
        <v>123</v>
      </c>
      <c r="C271" s="117" t="s">
        <v>984</v>
      </c>
      <c r="D271" s="117" t="s">
        <v>986</v>
      </c>
      <c r="E271" s="226">
        <f t="shared" si="5"/>
        <v>10</v>
      </c>
      <c r="F271" s="214">
        <v>10</v>
      </c>
      <c r="G271" s="224">
        <v>0</v>
      </c>
    </row>
    <row r="272" spans="1:7">
      <c r="A272" s="116" t="s">
        <v>123</v>
      </c>
      <c r="B272" s="117" t="s">
        <v>123</v>
      </c>
      <c r="C272" s="117" t="s">
        <v>984</v>
      </c>
      <c r="D272" s="117" t="s">
        <v>987</v>
      </c>
      <c r="E272" s="226">
        <f t="shared" si="5"/>
        <v>10</v>
      </c>
      <c r="F272" s="214">
        <v>10</v>
      </c>
      <c r="G272" s="224">
        <v>0</v>
      </c>
    </row>
    <row r="273" spans="1:7">
      <c r="A273" s="116" t="s">
        <v>123</v>
      </c>
      <c r="B273" s="117" t="s">
        <v>123</v>
      </c>
      <c r="C273" s="117" t="s">
        <v>984</v>
      </c>
      <c r="D273" s="117" t="s">
        <v>835</v>
      </c>
      <c r="E273" s="226">
        <f t="shared" si="5"/>
        <v>256</v>
      </c>
      <c r="F273" s="214">
        <v>256</v>
      </c>
      <c r="G273" s="224">
        <v>0</v>
      </c>
    </row>
    <row r="274" spans="1:7">
      <c r="A274" s="116" t="s">
        <v>123</v>
      </c>
      <c r="B274" s="117" t="s">
        <v>123</v>
      </c>
      <c r="C274" s="117" t="s">
        <v>984</v>
      </c>
      <c r="D274" s="117" t="s">
        <v>988</v>
      </c>
      <c r="E274" s="226">
        <f t="shared" si="5"/>
        <v>10</v>
      </c>
      <c r="F274" s="214">
        <v>10</v>
      </c>
      <c r="G274" s="224">
        <v>0</v>
      </c>
    </row>
    <row r="275" spans="1:7">
      <c r="A275" s="116" t="s">
        <v>123</v>
      </c>
      <c r="B275" s="117" t="s">
        <v>123</v>
      </c>
      <c r="C275" s="117" t="s">
        <v>984</v>
      </c>
      <c r="D275" s="117" t="s">
        <v>989</v>
      </c>
      <c r="E275" s="226">
        <f t="shared" si="5"/>
        <v>10</v>
      </c>
      <c r="F275" s="214">
        <v>10</v>
      </c>
      <c r="G275" s="224">
        <v>0</v>
      </c>
    </row>
    <row r="276" spans="1:7">
      <c r="A276" s="116" t="s">
        <v>123</v>
      </c>
      <c r="B276" s="117" t="s">
        <v>123</v>
      </c>
      <c r="C276" s="117" t="s">
        <v>984</v>
      </c>
      <c r="D276" s="117" t="s">
        <v>990</v>
      </c>
      <c r="E276" s="226">
        <f t="shared" si="5"/>
        <v>4</v>
      </c>
      <c r="F276" s="214">
        <v>4</v>
      </c>
      <c r="G276" s="224">
        <v>0</v>
      </c>
    </row>
    <row r="277" spans="1:7">
      <c r="A277" s="116" t="s">
        <v>123</v>
      </c>
      <c r="B277" s="117" t="s">
        <v>123</v>
      </c>
      <c r="C277" s="117" t="s">
        <v>984</v>
      </c>
      <c r="D277" s="117" t="s">
        <v>991</v>
      </c>
      <c r="E277" s="226">
        <f t="shared" si="5"/>
        <v>20</v>
      </c>
      <c r="F277" s="214">
        <v>20</v>
      </c>
      <c r="G277" s="224">
        <v>0</v>
      </c>
    </row>
    <row r="278" spans="1:7">
      <c r="A278" s="116" t="s">
        <v>123</v>
      </c>
      <c r="B278" s="117" t="s">
        <v>123</v>
      </c>
      <c r="C278" s="117" t="s">
        <v>984</v>
      </c>
      <c r="D278" s="117" t="s">
        <v>992</v>
      </c>
      <c r="E278" s="226">
        <f t="shared" si="5"/>
        <v>30</v>
      </c>
      <c r="F278" s="214">
        <v>30</v>
      </c>
      <c r="G278" s="224">
        <v>0</v>
      </c>
    </row>
    <row r="279" spans="1:7">
      <c r="A279" s="116" t="s">
        <v>123</v>
      </c>
      <c r="B279" s="117" t="s">
        <v>123</v>
      </c>
      <c r="C279" s="117" t="s">
        <v>984</v>
      </c>
      <c r="D279" s="117" t="s">
        <v>993</v>
      </c>
      <c r="E279" s="226">
        <f t="shared" si="5"/>
        <v>10</v>
      </c>
      <c r="F279" s="214">
        <v>10</v>
      </c>
      <c r="G279" s="224">
        <v>0</v>
      </c>
    </row>
    <row r="280" spans="1:7">
      <c r="A280" s="116" t="s">
        <v>123</v>
      </c>
      <c r="B280" s="117" t="s">
        <v>123</v>
      </c>
      <c r="C280" s="117" t="s">
        <v>984</v>
      </c>
      <c r="D280" s="117" t="s">
        <v>994</v>
      </c>
      <c r="E280" s="226">
        <f t="shared" si="5"/>
        <v>10</v>
      </c>
      <c r="F280" s="214">
        <v>10</v>
      </c>
      <c r="G280" s="224">
        <v>0</v>
      </c>
    </row>
    <row r="281" spans="1:7">
      <c r="A281" s="116" t="s">
        <v>123</v>
      </c>
      <c r="B281" s="117" t="s">
        <v>123</v>
      </c>
      <c r="C281" s="117" t="s">
        <v>984</v>
      </c>
      <c r="D281" s="117" t="s">
        <v>995</v>
      </c>
      <c r="E281" s="226">
        <f t="shared" si="5"/>
        <v>20</v>
      </c>
      <c r="F281" s="214">
        <v>20</v>
      </c>
      <c r="G281" s="224">
        <v>0</v>
      </c>
    </row>
    <row r="282" spans="1:7">
      <c r="A282" s="116" t="s">
        <v>123</v>
      </c>
      <c r="B282" s="117" t="s">
        <v>123</v>
      </c>
      <c r="C282" s="117" t="s">
        <v>984</v>
      </c>
      <c r="D282" s="117" t="s">
        <v>816</v>
      </c>
      <c r="E282" s="226">
        <f t="shared" si="5"/>
        <v>3.6</v>
      </c>
      <c r="F282" s="214">
        <v>3.6</v>
      </c>
      <c r="G282" s="224">
        <v>0</v>
      </c>
    </row>
    <row r="283" spans="1:7">
      <c r="A283" s="116" t="s">
        <v>123</v>
      </c>
      <c r="B283" s="117" t="s">
        <v>123</v>
      </c>
      <c r="C283" s="117" t="s">
        <v>984</v>
      </c>
      <c r="D283" s="117" t="s">
        <v>996</v>
      </c>
      <c r="E283" s="226">
        <f t="shared" si="5"/>
        <v>50</v>
      </c>
      <c r="F283" s="214">
        <v>50</v>
      </c>
      <c r="G283" s="224">
        <v>0</v>
      </c>
    </row>
    <row r="284" spans="1:7">
      <c r="A284" s="116" t="s">
        <v>123</v>
      </c>
      <c r="B284" s="117" t="s">
        <v>123</v>
      </c>
      <c r="C284" s="117" t="s">
        <v>984</v>
      </c>
      <c r="D284" s="117" t="s">
        <v>997</v>
      </c>
      <c r="E284" s="226">
        <f t="shared" si="5"/>
        <v>180</v>
      </c>
      <c r="F284" s="214">
        <v>180</v>
      </c>
      <c r="G284" s="224">
        <v>0</v>
      </c>
    </row>
    <row r="285" spans="1:7">
      <c r="A285" s="116" t="s">
        <v>296</v>
      </c>
      <c r="B285" s="117" t="s">
        <v>297</v>
      </c>
      <c r="C285" s="117" t="s">
        <v>123</v>
      </c>
      <c r="D285" s="117" t="s">
        <v>123</v>
      </c>
      <c r="E285" s="226">
        <f t="shared" si="5"/>
        <v>50.6</v>
      </c>
      <c r="F285" s="214">
        <v>50.6</v>
      </c>
      <c r="G285" s="224">
        <v>0</v>
      </c>
    </row>
    <row r="286" spans="1:7">
      <c r="A286" s="116" t="s">
        <v>298</v>
      </c>
      <c r="B286" s="117" t="s">
        <v>129</v>
      </c>
      <c r="C286" s="117" t="s">
        <v>123</v>
      </c>
      <c r="D286" s="117" t="s">
        <v>123</v>
      </c>
      <c r="E286" s="226">
        <f t="shared" si="5"/>
        <v>10.5</v>
      </c>
      <c r="F286" s="214">
        <v>10.5</v>
      </c>
      <c r="G286" s="224">
        <v>0</v>
      </c>
    </row>
    <row r="287" spans="1:7">
      <c r="A287" s="116" t="s">
        <v>123</v>
      </c>
      <c r="B287" s="117" t="s">
        <v>123</v>
      </c>
      <c r="C287" s="117" t="s">
        <v>998</v>
      </c>
      <c r="D287" s="117" t="s">
        <v>835</v>
      </c>
      <c r="E287" s="226">
        <f t="shared" si="5"/>
        <v>10.5</v>
      </c>
      <c r="F287" s="214">
        <v>10.5</v>
      </c>
      <c r="G287" s="224">
        <v>0</v>
      </c>
    </row>
    <row r="288" spans="1:7">
      <c r="A288" s="116" t="s">
        <v>299</v>
      </c>
      <c r="B288" s="117" t="s">
        <v>300</v>
      </c>
      <c r="C288" s="117" t="s">
        <v>123</v>
      </c>
      <c r="D288" s="117" t="s">
        <v>123</v>
      </c>
      <c r="E288" s="226">
        <f t="shared" si="5"/>
        <v>5</v>
      </c>
      <c r="F288" s="214">
        <v>5</v>
      </c>
      <c r="G288" s="224">
        <v>0</v>
      </c>
    </row>
    <row r="289" spans="1:7">
      <c r="A289" s="116" t="s">
        <v>123</v>
      </c>
      <c r="B289" s="117" t="s">
        <v>123</v>
      </c>
      <c r="C289" s="117" t="s">
        <v>998</v>
      </c>
      <c r="D289" s="117" t="s">
        <v>999</v>
      </c>
      <c r="E289" s="226">
        <f t="shared" si="5"/>
        <v>5</v>
      </c>
      <c r="F289" s="214">
        <v>5</v>
      </c>
      <c r="G289" s="224">
        <v>0</v>
      </c>
    </row>
    <row r="290" spans="1:7">
      <c r="A290" s="116" t="s">
        <v>301</v>
      </c>
      <c r="B290" s="117" t="s">
        <v>302</v>
      </c>
      <c r="C290" s="117" t="s">
        <v>123</v>
      </c>
      <c r="D290" s="117" t="s">
        <v>123</v>
      </c>
      <c r="E290" s="226">
        <f t="shared" si="5"/>
        <v>2.6</v>
      </c>
      <c r="F290" s="214">
        <v>2.6</v>
      </c>
      <c r="G290" s="224">
        <v>0</v>
      </c>
    </row>
    <row r="291" spans="1:7">
      <c r="A291" s="116" t="s">
        <v>123</v>
      </c>
      <c r="B291" s="117" t="s">
        <v>123</v>
      </c>
      <c r="C291" s="117" t="s">
        <v>998</v>
      </c>
      <c r="D291" s="117" t="s">
        <v>302</v>
      </c>
      <c r="E291" s="226">
        <f t="shared" si="5"/>
        <v>2.6</v>
      </c>
      <c r="F291" s="214">
        <v>2.6</v>
      </c>
      <c r="G291" s="224">
        <v>0</v>
      </c>
    </row>
    <row r="292" spans="1:7">
      <c r="A292" s="116" t="s">
        <v>303</v>
      </c>
      <c r="B292" s="117" t="s">
        <v>304</v>
      </c>
      <c r="C292" s="117" t="s">
        <v>123</v>
      </c>
      <c r="D292" s="117" t="s">
        <v>123</v>
      </c>
      <c r="E292" s="226">
        <f t="shared" si="5"/>
        <v>1</v>
      </c>
      <c r="F292" s="214">
        <v>1</v>
      </c>
      <c r="G292" s="224">
        <v>0</v>
      </c>
    </row>
    <row r="293" spans="1:7">
      <c r="A293" s="116" t="s">
        <v>123</v>
      </c>
      <c r="B293" s="117" t="s">
        <v>123</v>
      </c>
      <c r="C293" s="117" t="s">
        <v>998</v>
      </c>
      <c r="D293" s="117" t="s">
        <v>304</v>
      </c>
      <c r="E293" s="226">
        <f t="shared" si="5"/>
        <v>1</v>
      </c>
      <c r="F293" s="214">
        <v>1</v>
      </c>
      <c r="G293" s="224">
        <v>0</v>
      </c>
    </row>
    <row r="294" spans="1:7">
      <c r="A294" s="116" t="s">
        <v>305</v>
      </c>
      <c r="B294" s="117" t="s">
        <v>306</v>
      </c>
      <c r="C294" s="117" t="s">
        <v>123</v>
      </c>
      <c r="D294" s="117" t="s">
        <v>123</v>
      </c>
      <c r="E294" s="226">
        <f t="shared" si="5"/>
        <v>20</v>
      </c>
      <c r="F294" s="214">
        <v>20</v>
      </c>
      <c r="G294" s="224">
        <v>0</v>
      </c>
    </row>
    <row r="295" spans="1:7">
      <c r="A295" s="116" t="s">
        <v>123</v>
      </c>
      <c r="B295" s="117" t="s">
        <v>123</v>
      </c>
      <c r="C295" s="117" t="s">
        <v>998</v>
      </c>
      <c r="D295" s="117" t="s">
        <v>1000</v>
      </c>
      <c r="E295" s="226">
        <f t="shared" si="5"/>
        <v>20</v>
      </c>
      <c r="F295" s="214">
        <v>20</v>
      </c>
      <c r="G295" s="224">
        <v>0</v>
      </c>
    </row>
    <row r="296" spans="1:7">
      <c r="A296" s="116" t="s">
        <v>307</v>
      </c>
      <c r="B296" s="117" t="s">
        <v>308</v>
      </c>
      <c r="C296" s="117" t="s">
        <v>123</v>
      </c>
      <c r="D296" s="117" t="s">
        <v>123</v>
      </c>
      <c r="E296" s="226">
        <f t="shared" si="5"/>
        <v>11.5</v>
      </c>
      <c r="F296" s="214">
        <v>11.5</v>
      </c>
      <c r="G296" s="224">
        <v>0</v>
      </c>
    </row>
    <row r="297" spans="1:7">
      <c r="A297" s="116" t="s">
        <v>123</v>
      </c>
      <c r="B297" s="117" t="s">
        <v>123</v>
      </c>
      <c r="C297" s="117" t="s">
        <v>998</v>
      </c>
      <c r="D297" s="117" t="s">
        <v>1001</v>
      </c>
      <c r="E297" s="226">
        <f t="shared" si="5"/>
        <v>7.5</v>
      </c>
      <c r="F297" s="214">
        <v>7.5</v>
      </c>
      <c r="G297" s="224">
        <v>0</v>
      </c>
    </row>
    <row r="298" spans="1:7">
      <c r="A298" s="116" t="s">
        <v>123</v>
      </c>
      <c r="B298" s="117" t="s">
        <v>123</v>
      </c>
      <c r="C298" s="117" t="s">
        <v>998</v>
      </c>
      <c r="D298" s="117" t="s">
        <v>1002</v>
      </c>
      <c r="E298" s="226">
        <f t="shared" si="5"/>
        <v>4</v>
      </c>
      <c r="F298" s="214">
        <v>4</v>
      </c>
      <c r="G298" s="224">
        <v>0</v>
      </c>
    </row>
    <row r="299" spans="1:7">
      <c r="A299" s="116" t="s">
        <v>309</v>
      </c>
      <c r="B299" s="117" t="s">
        <v>310</v>
      </c>
      <c r="C299" s="117" t="s">
        <v>123</v>
      </c>
      <c r="D299" s="117" t="s">
        <v>123</v>
      </c>
      <c r="E299" s="226">
        <f t="shared" si="5"/>
        <v>547</v>
      </c>
      <c r="F299" s="214">
        <v>547</v>
      </c>
      <c r="G299" s="224">
        <v>0</v>
      </c>
    </row>
    <row r="300" spans="1:7">
      <c r="A300" s="116" t="s">
        <v>311</v>
      </c>
      <c r="B300" s="117" t="s">
        <v>310</v>
      </c>
      <c r="C300" s="117" t="s">
        <v>123</v>
      </c>
      <c r="D300" s="117" t="s">
        <v>123</v>
      </c>
      <c r="E300" s="226">
        <f t="shared" si="5"/>
        <v>547</v>
      </c>
      <c r="F300" s="214">
        <v>547</v>
      </c>
      <c r="G300" s="224">
        <v>0</v>
      </c>
    </row>
    <row r="301" spans="1:7">
      <c r="A301" s="116" t="s">
        <v>123</v>
      </c>
      <c r="B301" s="117" t="s">
        <v>123</v>
      </c>
      <c r="C301" s="117" t="s">
        <v>875</v>
      </c>
      <c r="D301" s="117" t="s">
        <v>1003</v>
      </c>
      <c r="E301" s="226">
        <f t="shared" si="5"/>
        <v>336</v>
      </c>
      <c r="F301" s="214">
        <v>336</v>
      </c>
      <c r="G301" s="224">
        <v>0</v>
      </c>
    </row>
    <row r="302" spans="1:7">
      <c r="A302" s="116" t="s">
        <v>123</v>
      </c>
      <c r="B302" s="117" t="s">
        <v>123</v>
      </c>
      <c r="C302" s="117" t="s">
        <v>875</v>
      </c>
      <c r="D302" s="117" t="s">
        <v>1004</v>
      </c>
      <c r="E302" s="226">
        <f t="shared" si="5"/>
        <v>202</v>
      </c>
      <c r="F302" s="214">
        <v>202</v>
      </c>
      <c r="G302" s="224">
        <v>0</v>
      </c>
    </row>
    <row r="303" spans="1:7">
      <c r="A303" s="116" t="s">
        <v>123</v>
      </c>
      <c r="B303" s="117" t="s">
        <v>123</v>
      </c>
      <c r="C303" s="117" t="s">
        <v>875</v>
      </c>
      <c r="D303" s="117" t="s">
        <v>1005</v>
      </c>
      <c r="E303" s="226">
        <f t="shared" si="5"/>
        <v>9</v>
      </c>
      <c r="F303" s="214">
        <v>9</v>
      </c>
      <c r="G303" s="224">
        <v>0</v>
      </c>
    </row>
    <row r="304" spans="1:7">
      <c r="A304" s="116" t="s">
        <v>312</v>
      </c>
      <c r="B304" s="117" t="s">
        <v>313</v>
      </c>
      <c r="C304" s="117" t="s">
        <v>123</v>
      </c>
      <c r="D304" s="117" t="s">
        <v>123</v>
      </c>
      <c r="E304" s="226">
        <f t="shared" si="5"/>
        <v>5542.74</v>
      </c>
      <c r="F304" s="214">
        <v>4347.04</v>
      </c>
      <c r="G304" s="224">
        <v>1195.7</v>
      </c>
    </row>
    <row r="305" spans="1:7">
      <c r="A305" s="116" t="s">
        <v>314</v>
      </c>
      <c r="B305" s="117" t="s">
        <v>315</v>
      </c>
      <c r="C305" s="117" t="s">
        <v>123</v>
      </c>
      <c r="D305" s="117" t="s">
        <v>123</v>
      </c>
      <c r="E305" s="226">
        <f t="shared" si="5"/>
        <v>218.8</v>
      </c>
      <c r="F305" s="214">
        <v>218.8</v>
      </c>
      <c r="G305" s="224">
        <v>0</v>
      </c>
    </row>
    <row r="306" spans="1:7">
      <c r="A306" s="116" t="s">
        <v>316</v>
      </c>
      <c r="B306" s="117" t="s">
        <v>129</v>
      </c>
      <c r="C306" s="117" t="s">
        <v>123</v>
      </c>
      <c r="D306" s="117" t="s">
        <v>123</v>
      </c>
      <c r="E306" s="226">
        <f t="shared" si="5"/>
        <v>0.8</v>
      </c>
      <c r="F306" s="214">
        <v>0.8</v>
      </c>
      <c r="G306" s="224">
        <v>0</v>
      </c>
    </row>
    <row r="307" spans="1:7">
      <c r="A307" s="116" t="s">
        <v>123</v>
      </c>
      <c r="B307" s="117" t="s">
        <v>123</v>
      </c>
      <c r="C307" s="117" t="s">
        <v>1006</v>
      </c>
      <c r="D307" s="117" t="s">
        <v>816</v>
      </c>
      <c r="E307" s="226">
        <f t="shared" si="5"/>
        <v>0.4</v>
      </c>
      <c r="F307" s="214">
        <v>0.4</v>
      </c>
      <c r="G307" s="224">
        <v>0</v>
      </c>
    </row>
    <row r="308" spans="1:7">
      <c r="A308" s="116" t="s">
        <v>123</v>
      </c>
      <c r="B308" s="117" t="s">
        <v>123</v>
      </c>
      <c r="C308" s="117" t="s">
        <v>1628</v>
      </c>
      <c r="D308" s="117" t="s">
        <v>816</v>
      </c>
      <c r="E308" s="226">
        <f t="shared" si="5"/>
        <v>0.4</v>
      </c>
      <c r="F308" s="214">
        <v>0.4</v>
      </c>
      <c r="G308" s="224">
        <v>0</v>
      </c>
    </row>
    <row r="309" spans="1:7">
      <c r="A309" s="116" t="s">
        <v>317</v>
      </c>
      <c r="B309" s="117" t="s">
        <v>318</v>
      </c>
      <c r="C309" s="117" t="s">
        <v>123</v>
      </c>
      <c r="D309" s="117" t="s">
        <v>123</v>
      </c>
      <c r="E309" s="226">
        <f t="shared" si="5"/>
        <v>218</v>
      </c>
      <c r="F309" s="214">
        <v>218</v>
      </c>
      <c r="G309" s="224">
        <v>0</v>
      </c>
    </row>
    <row r="310" spans="1:7">
      <c r="A310" s="116" t="s">
        <v>123</v>
      </c>
      <c r="B310" s="117" t="s">
        <v>123</v>
      </c>
      <c r="C310" s="117" t="s">
        <v>1006</v>
      </c>
      <c r="D310" s="117" t="s">
        <v>1007</v>
      </c>
      <c r="E310" s="226">
        <f t="shared" si="5"/>
        <v>10</v>
      </c>
      <c r="F310" s="214">
        <v>10</v>
      </c>
      <c r="G310" s="224">
        <v>0</v>
      </c>
    </row>
    <row r="311" spans="1:7">
      <c r="A311" s="116" t="s">
        <v>123</v>
      </c>
      <c r="B311" s="117" t="s">
        <v>123</v>
      </c>
      <c r="C311" s="117" t="s">
        <v>1006</v>
      </c>
      <c r="D311" s="117" t="s">
        <v>1008</v>
      </c>
      <c r="E311" s="226">
        <f t="shared" si="5"/>
        <v>12</v>
      </c>
      <c r="F311" s="214">
        <v>12</v>
      </c>
      <c r="G311" s="224">
        <v>0</v>
      </c>
    </row>
    <row r="312" spans="1:7">
      <c r="A312" s="116" t="s">
        <v>123</v>
      </c>
      <c r="B312" s="117" t="s">
        <v>123</v>
      </c>
      <c r="C312" s="117" t="s">
        <v>1006</v>
      </c>
      <c r="D312" s="117" t="s">
        <v>1009</v>
      </c>
      <c r="E312" s="226">
        <f t="shared" si="5"/>
        <v>10</v>
      </c>
      <c r="F312" s="214">
        <v>10</v>
      </c>
      <c r="G312" s="224">
        <v>0</v>
      </c>
    </row>
    <row r="313" spans="1:7">
      <c r="A313" s="116" t="s">
        <v>123</v>
      </c>
      <c r="B313" s="117" t="s">
        <v>123</v>
      </c>
      <c r="C313" s="117" t="s">
        <v>1006</v>
      </c>
      <c r="D313" s="117" t="s">
        <v>1010</v>
      </c>
      <c r="E313" s="226">
        <f t="shared" si="5"/>
        <v>20</v>
      </c>
      <c r="F313" s="214">
        <v>20</v>
      </c>
      <c r="G313" s="224">
        <v>0</v>
      </c>
    </row>
    <row r="314" spans="1:7">
      <c r="A314" s="116" t="s">
        <v>123</v>
      </c>
      <c r="B314" s="117" t="s">
        <v>123</v>
      </c>
      <c r="C314" s="117" t="s">
        <v>1006</v>
      </c>
      <c r="D314" s="117" t="s">
        <v>1011</v>
      </c>
      <c r="E314" s="226">
        <f t="shared" si="5"/>
        <v>5</v>
      </c>
      <c r="F314" s="214">
        <v>5</v>
      </c>
      <c r="G314" s="224">
        <v>0</v>
      </c>
    </row>
    <row r="315" spans="1:7">
      <c r="A315" s="116" t="s">
        <v>123</v>
      </c>
      <c r="B315" s="117" t="s">
        <v>123</v>
      </c>
      <c r="C315" s="117" t="s">
        <v>1006</v>
      </c>
      <c r="D315" s="117" t="s">
        <v>1012</v>
      </c>
      <c r="E315" s="226">
        <f t="shared" si="5"/>
        <v>10</v>
      </c>
      <c r="F315" s="214">
        <v>10</v>
      </c>
      <c r="G315" s="224">
        <v>0</v>
      </c>
    </row>
    <row r="316" spans="1:7">
      <c r="A316" s="116" t="s">
        <v>123</v>
      </c>
      <c r="B316" s="117" t="s">
        <v>123</v>
      </c>
      <c r="C316" s="117" t="s">
        <v>1006</v>
      </c>
      <c r="D316" s="117" t="s">
        <v>1013</v>
      </c>
      <c r="E316" s="226">
        <f t="shared" si="5"/>
        <v>5</v>
      </c>
      <c r="F316" s="214">
        <v>5</v>
      </c>
      <c r="G316" s="224">
        <v>0</v>
      </c>
    </row>
    <row r="317" spans="1:7">
      <c r="A317" s="116" t="s">
        <v>123</v>
      </c>
      <c r="B317" s="117" t="s">
        <v>123</v>
      </c>
      <c r="C317" s="117" t="s">
        <v>1006</v>
      </c>
      <c r="D317" s="117" t="s">
        <v>1014</v>
      </c>
      <c r="E317" s="226">
        <f t="shared" si="5"/>
        <v>17</v>
      </c>
      <c r="F317" s="214">
        <v>17</v>
      </c>
      <c r="G317" s="224">
        <v>0</v>
      </c>
    </row>
    <row r="318" spans="1:7">
      <c r="A318" s="116" t="s">
        <v>123</v>
      </c>
      <c r="B318" s="117" t="s">
        <v>123</v>
      </c>
      <c r="C318" s="117" t="s">
        <v>1006</v>
      </c>
      <c r="D318" s="117" t="s">
        <v>1015</v>
      </c>
      <c r="E318" s="226">
        <f t="shared" si="5"/>
        <v>1</v>
      </c>
      <c r="F318" s="214">
        <v>1</v>
      </c>
      <c r="G318" s="224">
        <v>0</v>
      </c>
    </row>
    <row r="319" spans="1:7">
      <c r="A319" s="116" t="s">
        <v>123</v>
      </c>
      <c r="B319" s="117" t="s">
        <v>123</v>
      </c>
      <c r="C319" s="117" t="s">
        <v>1016</v>
      </c>
      <c r="D319" s="117" t="s">
        <v>1017</v>
      </c>
      <c r="E319" s="226">
        <f t="shared" si="5"/>
        <v>28</v>
      </c>
      <c r="F319" s="214">
        <v>28</v>
      </c>
      <c r="G319" s="224">
        <v>0</v>
      </c>
    </row>
    <row r="320" spans="1:7">
      <c r="A320" s="116"/>
      <c r="B320" s="117"/>
      <c r="C320" s="117" t="s">
        <v>843</v>
      </c>
      <c r="D320" s="117" t="s">
        <v>1018</v>
      </c>
      <c r="E320" s="226">
        <f t="shared" ref="E320" si="6">F320+G320</f>
        <v>100</v>
      </c>
      <c r="F320" s="214">
        <v>100</v>
      </c>
      <c r="G320" s="224"/>
    </row>
    <row r="321" spans="1:7">
      <c r="A321" s="116" t="s">
        <v>319</v>
      </c>
      <c r="B321" s="117" t="s">
        <v>320</v>
      </c>
      <c r="C321" s="117" t="s">
        <v>123</v>
      </c>
      <c r="D321" s="117" t="s">
        <v>123</v>
      </c>
      <c r="E321" s="226">
        <f t="shared" si="5"/>
        <v>3693.6400000000003</v>
      </c>
      <c r="F321" s="214">
        <v>2500.44</v>
      </c>
      <c r="G321" s="224">
        <v>1193.2</v>
      </c>
    </row>
    <row r="322" spans="1:7">
      <c r="A322" s="116" t="s">
        <v>321</v>
      </c>
      <c r="B322" s="117" t="s">
        <v>322</v>
      </c>
      <c r="C322" s="117" t="s">
        <v>123</v>
      </c>
      <c r="D322" s="117" t="s">
        <v>123</v>
      </c>
      <c r="E322" s="226">
        <f t="shared" si="5"/>
        <v>517</v>
      </c>
      <c r="F322" s="214">
        <v>482</v>
      </c>
      <c r="G322" s="224">
        <v>35</v>
      </c>
    </row>
    <row r="323" spans="1:7">
      <c r="A323" s="116" t="s">
        <v>123</v>
      </c>
      <c r="B323" s="117" t="s">
        <v>123</v>
      </c>
      <c r="C323" s="117" t="s">
        <v>1006</v>
      </c>
      <c r="D323" s="117" t="s">
        <v>1019</v>
      </c>
      <c r="E323" s="226">
        <f t="shared" si="5"/>
        <v>30</v>
      </c>
      <c r="F323" s="214">
        <v>0</v>
      </c>
      <c r="G323" s="224">
        <v>30</v>
      </c>
    </row>
    <row r="324" spans="1:7">
      <c r="A324" s="116" t="s">
        <v>123</v>
      </c>
      <c r="B324" s="117" t="s">
        <v>123</v>
      </c>
      <c r="C324" s="117" t="s">
        <v>1006</v>
      </c>
      <c r="D324" s="117" t="s">
        <v>1020</v>
      </c>
      <c r="E324" s="226">
        <f t="shared" si="5"/>
        <v>83</v>
      </c>
      <c r="F324" s="214">
        <v>83</v>
      </c>
      <c r="G324" s="224">
        <v>0</v>
      </c>
    </row>
    <row r="325" spans="1:7">
      <c r="A325" s="116" t="s">
        <v>123</v>
      </c>
      <c r="B325" s="117" t="s">
        <v>123</v>
      </c>
      <c r="C325" s="117" t="s">
        <v>1006</v>
      </c>
      <c r="D325" s="117" t="s">
        <v>1021</v>
      </c>
      <c r="E325" s="226">
        <f t="shared" si="5"/>
        <v>5</v>
      </c>
      <c r="F325" s="214">
        <v>0</v>
      </c>
      <c r="G325" s="224">
        <v>5</v>
      </c>
    </row>
    <row r="326" spans="1:7">
      <c r="A326" s="116" t="s">
        <v>123</v>
      </c>
      <c r="B326" s="117" t="s">
        <v>123</v>
      </c>
      <c r="C326" s="117" t="s">
        <v>1022</v>
      </c>
      <c r="D326" s="117" t="s">
        <v>1023</v>
      </c>
      <c r="E326" s="226">
        <f t="shared" si="5"/>
        <v>30</v>
      </c>
      <c r="F326" s="214">
        <v>30</v>
      </c>
      <c r="G326" s="224">
        <v>0</v>
      </c>
    </row>
    <row r="327" spans="1:7">
      <c r="A327" s="116" t="s">
        <v>123</v>
      </c>
      <c r="B327" s="117" t="s">
        <v>123</v>
      </c>
      <c r="C327" s="117" t="s">
        <v>1022</v>
      </c>
      <c r="D327" s="117" t="s">
        <v>835</v>
      </c>
      <c r="E327" s="226">
        <f t="shared" si="5"/>
        <v>52</v>
      </c>
      <c r="F327" s="214">
        <v>52</v>
      </c>
      <c r="G327" s="224">
        <v>0</v>
      </c>
    </row>
    <row r="328" spans="1:7">
      <c r="A328" s="116" t="s">
        <v>123</v>
      </c>
      <c r="B328" s="117" t="s">
        <v>123</v>
      </c>
      <c r="C328" s="117" t="s">
        <v>1024</v>
      </c>
      <c r="D328" s="117" t="s">
        <v>1023</v>
      </c>
      <c r="E328" s="226">
        <f t="shared" ref="E328:E384" si="7">F328+G328</f>
        <v>30</v>
      </c>
      <c r="F328" s="214">
        <v>30</v>
      </c>
      <c r="G328" s="224">
        <v>0</v>
      </c>
    </row>
    <row r="329" spans="1:7">
      <c r="A329" s="116" t="s">
        <v>123</v>
      </c>
      <c r="B329" s="117" t="s">
        <v>123</v>
      </c>
      <c r="C329" s="117" t="s">
        <v>1024</v>
      </c>
      <c r="D329" s="117" t="s">
        <v>835</v>
      </c>
      <c r="E329" s="226">
        <f t="shared" si="7"/>
        <v>32</v>
      </c>
      <c r="F329" s="214">
        <v>32</v>
      </c>
      <c r="G329" s="224">
        <v>0</v>
      </c>
    </row>
    <row r="330" spans="1:7">
      <c r="A330" s="116" t="s">
        <v>123</v>
      </c>
      <c r="B330" s="117" t="s">
        <v>123</v>
      </c>
      <c r="C330" s="117" t="s">
        <v>1025</v>
      </c>
      <c r="D330" s="117" t="s">
        <v>1023</v>
      </c>
      <c r="E330" s="226">
        <f t="shared" si="7"/>
        <v>20</v>
      </c>
      <c r="F330" s="214">
        <v>20</v>
      </c>
      <c r="G330" s="224">
        <v>0</v>
      </c>
    </row>
    <row r="331" spans="1:7">
      <c r="A331" s="116" t="s">
        <v>123</v>
      </c>
      <c r="B331" s="117" t="s">
        <v>123</v>
      </c>
      <c r="C331" s="117" t="s">
        <v>1025</v>
      </c>
      <c r="D331" s="117" t="s">
        <v>835</v>
      </c>
      <c r="E331" s="226">
        <f t="shared" si="7"/>
        <v>95</v>
      </c>
      <c r="F331" s="214">
        <v>95</v>
      </c>
      <c r="G331" s="224">
        <v>0</v>
      </c>
    </row>
    <row r="332" spans="1:7">
      <c r="A332" s="116" t="s">
        <v>123</v>
      </c>
      <c r="B332" s="117" t="s">
        <v>123</v>
      </c>
      <c r="C332" s="117" t="s">
        <v>1026</v>
      </c>
      <c r="D332" s="117" t="s">
        <v>1023</v>
      </c>
      <c r="E332" s="226">
        <f t="shared" si="7"/>
        <v>20</v>
      </c>
      <c r="F332" s="214">
        <v>20</v>
      </c>
      <c r="G332" s="224">
        <v>0</v>
      </c>
    </row>
    <row r="333" spans="1:7">
      <c r="A333" s="116" t="s">
        <v>123</v>
      </c>
      <c r="B333" s="117" t="s">
        <v>123</v>
      </c>
      <c r="C333" s="117" t="s">
        <v>1026</v>
      </c>
      <c r="D333" s="117" t="s">
        <v>835</v>
      </c>
      <c r="E333" s="226">
        <f t="shared" si="7"/>
        <v>120</v>
      </c>
      <c r="F333" s="214">
        <v>120</v>
      </c>
      <c r="G333" s="224">
        <v>0</v>
      </c>
    </row>
    <row r="334" spans="1:7">
      <c r="A334" s="116" t="s">
        <v>323</v>
      </c>
      <c r="B334" s="117" t="s">
        <v>324</v>
      </c>
      <c r="C334" s="117" t="s">
        <v>123</v>
      </c>
      <c r="D334" s="117" t="s">
        <v>123</v>
      </c>
      <c r="E334" s="226">
        <f t="shared" si="7"/>
        <v>1637.52</v>
      </c>
      <c r="F334" s="214">
        <v>1536.52</v>
      </c>
      <c r="G334" s="224">
        <v>101</v>
      </c>
    </row>
    <row r="335" spans="1:7">
      <c r="A335" s="116" t="s">
        <v>123</v>
      </c>
      <c r="B335" s="117" t="s">
        <v>123</v>
      </c>
      <c r="C335" s="117" t="s">
        <v>1006</v>
      </c>
      <c r="D335" s="117" t="s">
        <v>1028</v>
      </c>
      <c r="E335" s="226">
        <f t="shared" si="7"/>
        <v>101</v>
      </c>
      <c r="F335" s="214">
        <v>0</v>
      </c>
      <c r="G335" s="224">
        <v>101</v>
      </c>
    </row>
    <row r="336" spans="1:7">
      <c r="A336" s="116" t="s">
        <v>123</v>
      </c>
      <c r="B336" s="117" t="s">
        <v>123</v>
      </c>
      <c r="C336" s="117" t="s">
        <v>1029</v>
      </c>
      <c r="D336" s="117" t="s">
        <v>1030</v>
      </c>
      <c r="E336" s="226">
        <f t="shared" si="7"/>
        <v>6.3</v>
      </c>
      <c r="F336" s="214">
        <v>6.3</v>
      </c>
      <c r="G336" s="224">
        <v>0</v>
      </c>
    </row>
    <row r="337" spans="1:7">
      <c r="A337" s="116" t="s">
        <v>123</v>
      </c>
      <c r="B337" s="117" t="s">
        <v>123</v>
      </c>
      <c r="C337" s="117" t="s">
        <v>1029</v>
      </c>
      <c r="D337" s="117" t="s">
        <v>1031</v>
      </c>
      <c r="E337" s="226">
        <f t="shared" si="7"/>
        <v>6</v>
      </c>
      <c r="F337" s="214">
        <v>6</v>
      </c>
      <c r="G337" s="224">
        <v>0</v>
      </c>
    </row>
    <row r="338" spans="1:7">
      <c r="A338" s="116" t="s">
        <v>123</v>
      </c>
      <c r="B338" s="117" t="s">
        <v>123</v>
      </c>
      <c r="C338" s="117" t="s">
        <v>1029</v>
      </c>
      <c r="D338" s="117" t="s">
        <v>1023</v>
      </c>
      <c r="E338" s="226">
        <f t="shared" si="7"/>
        <v>39.200000000000003</v>
      </c>
      <c r="F338" s="214">
        <v>39.200000000000003</v>
      </c>
      <c r="G338" s="224">
        <v>0</v>
      </c>
    </row>
    <row r="339" spans="1:7">
      <c r="A339" s="116" t="s">
        <v>123</v>
      </c>
      <c r="B339" s="117" t="s">
        <v>123</v>
      </c>
      <c r="C339" s="117" t="s">
        <v>1029</v>
      </c>
      <c r="D339" s="117" t="s">
        <v>835</v>
      </c>
      <c r="E339" s="226">
        <f t="shared" si="7"/>
        <v>40.4</v>
      </c>
      <c r="F339" s="214">
        <v>40.4</v>
      </c>
      <c r="G339" s="224">
        <v>0</v>
      </c>
    </row>
    <row r="340" spans="1:7">
      <c r="A340" s="116" t="s">
        <v>123</v>
      </c>
      <c r="B340" s="117" t="s">
        <v>123</v>
      </c>
      <c r="C340" s="117" t="s">
        <v>1032</v>
      </c>
      <c r="D340" s="117" t="s">
        <v>1030</v>
      </c>
      <c r="E340" s="226">
        <f t="shared" si="7"/>
        <v>5.9</v>
      </c>
      <c r="F340" s="214">
        <v>5.9</v>
      </c>
      <c r="G340" s="224">
        <v>0</v>
      </c>
    </row>
    <row r="341" spans="1:7">
      <c r="A341" s="116" t="s">
        <v>123</v>
      </c>
      <c r="B341" s="117" t="s">
        <v>123</v>
      </c>
      <c r="C341" s="117" t="s">
        <v>1032</v>
      </c>
      <c r="D341" s="117" t="s">
        <v>1023</v>
      </c>
      <c r="E341" s="226">
        <f t="shared" si="7"/>
        <v>48</v>
      </c>
      <c r="F341" s="214">
        <v>48</v>
      </c>
      <c r="G341" s="224">
        <v>0</v>
      </c>
    </row>
    <row r="342" spans="1:7">
      <c r="A342" s="116" t="s">
        <v>123</v>
      </c>
      <c r="B342" s="117" t="s">
        <v>123</v>
      </c>
      <c r="C342" s="117" t="s">
        <v>1032</v>
      </c>
      <c r="D342" s="117" t="s">
        <v>835</v>
      </c>
      <c r="E342" s="226">
        <f t="shared" si="7"/>
        <v>31</v>
      </c>
      <c r="F342" s="214">
        <v>31</v>
      </c>
      <c r="G342" s="224">
        <v>0</v>
      </c>
    </row>
    <row r="343" spans="1:7">
      <c r="A343" s="116" t="s">
        <v>123</v>
      </c>
      <c r="B343" s="117" t="s">
        <v>123</v>
      </c>
      <c r="C343" s="117" t="s">
        <v>1032</v>
      </c>
      <c r="D343" s="117" t="s">
        <v>1033</v>
      </c>
      <c r="E343" s="226">
        <f t="shared" si="7"/>
        <v>0.68</v>
      </c>
      <c r="F343" s="214">
        <v>0.68</v>
      </c>
      <c r="G343" s="224">
        <v>0</v>
      </c>
    </row>
    <row r="344" spans="1:7">
      <c r="A344" s="116" t="s">
        <v>123</v>
      </c>
      <c r="B344" s="117" t="s">
        <v>123</v>
      </c>
      <c r="C344" s="117" t="s">
        <v>1034</v>
      </c>
      <c r="D344" s="117" t="s">
        <v>1030</v>
      </c>
      <c r="E344" s="226">
        <f t="shared" si="7"/>
        <v>3.9</v>
      </c>
      <c r="F344" s="214">
        <v>3.9</v>
      </c>
      <c r="G344" s="224">
        <v>0</v>
      </c>
    </row>
    <row r="345" spans="1:7">
      <c r="A345" s="116" t="s">
        <v>123</v>
      </c>
      <c r="B345" s="117" t="s">
        <v>123</v>
      </c>
      <c r="C345" s="117" t="s">
        <v>1034</v>
      </c>
      <c r="D345" s="117" t="s">
        <v>1023</v>
      </c>
      <c r="E345" s="226">
        <f t="shared" si="7"/>
        <v>42</v>
      </c>
      <c r="F345" s="214">
        <v>42</v>
      </c>
      <c r="G345" s="224">
        <v>0</v>
      </c>
    </row>
    <row r="346" spans="1:7">
      <c r="A346" s="116" t="s">
        <v>123</v>
      </c>
      <c r="B346" s="117" t="s">
        <v>123</v>
      </c>
      <c r="C346" s="117" t="s">
        <v>1034</v>
      </c>
      <c r="D346" s="117" t="s">
        <v>835</v>
      </c>
      <c r="E346" s="226">
        <f t="shared" si="7"/>
        <v>90</v>
      </c>
      <c r="F346" s="214">
        <v>90</v>
      </c>
      <c r="G346" s="224">
        <v>0</v>
      </c>
    </row>
    <row r="347" spans="1:7">
      <c r="A347" s="116" t="s">
        <v>123</v>
      </c>
      <c r="B347" s="117" t="s">
        <v>123</v>
      </c>
      <c r="C347" s="117" t="s">
        <v>1035</v>
      </c>
      <c r="D347" s="117" t="s">
        <v>1030</v>
      </c>
      <c r="E347" s="226">
        <f t="shared" si="7"/>
        <v>8.5</v>
      </c>
      <c r="F347" s="214">
        <v>8.5</v>
      </c>
      <c r="G347" s="224">
        <v>0</v>
      </c>
    </row>
    <row r="348" spans="1:7">
      <c r="A348" s="116" t="s">
        <v>123</v>
      </c>
      <c r="B348" s="117" t="s">
        <v>123</v>
      </c>
      <c r="C348" s="117" t="s">
        <v>1035</v>
      </c>
      <c r="D348" s="117" t="s">
        <v>1023</v>
      </c>
      <c r="E348" s="226">
        <f t="shared" si="7"/>
        <v>40</v>
      </c>
      <c r="F348" s="214">
        <v>40</v>
      </c>
      <c r="G348" s="224">
        <v>0</v>
      </c>
    </row>
    <row r="349" spans="1:7">
      <c r="A349" s="116" t="s">
        <v>123</v>
      </c>
      <c r="B349" s="117" t="s">
        <v>123</v>
      </c>
      <c r="C349" s="117" t="s">
        <v>1035</v>
      </c>
      <c r="D349" s="117" t="s">
        <v>835</v>
      </c>
      <c r="E349" s="226">
        <f t="shared" si="7"/>
        <v>41</v>
      </c>
      <c r="F349" s="214">
        <v>41</v>
      </c>
      <c r="G349" s="224">
        <v>0</v>
      </c>
    </row>
    <row r="350" spans="1:7">
      <c r="A350" s="116" t="s">
        <v>123</v>
      </c>
      <c r="B350" s="117" t="s">
        <v>123</v>
      </c>
      <c r="C350" s="117" t="s">
        <v>1036</v>
      </c>
      <c r="D350" s="117" t="s">
        <v>1030</v>
      </c>
      <c r="E350" s="226">
        <f t="shared" si="7"/>
        <v>7.8</v>
      </c>
      <c r="F350" s="214">
        <v>7.8</v>
      </c>
      <c r="G350" s="224">
        <v>0</v>
      </c>
    </row>
    <row r="351" spans="1:7">
      <c r="A351" s="116" t="s">
        <v>123</v>
      </c>
      <c r="B351" s="117" t="s">
        <v>123</v>
      </c>
      <c r="C351" s="117" t="s">
        <v>1036</v>
      </c>
      <c r="D351" s="117" t="s">
        <v>1023</v>
      </c>
      <c r="E351" s="226">
        <f t="shared" si="7"/>
        <v>40</v>
      </c>
      <c r="F351" s="214">
        <v>40</v>
      </c>
      <c r="G351" s="224">
        <v>0</v>
      </c>
    </row>
    <row r="352" spans="1:7">
      <c r="A352" s="116" t="s">
        <v>123</v>
      </c>
      <c r="B352" s="117" t="s">
        <v>123</v>
      </c>
      <c r="C352" s="117" t="s">
        <v>1036</v>
      </c>
      <c r="D352" s="117" t="s">
        <v>835</v>
      </c>
      <c r="E352" s="226">
        <f t="shared" si="7"/>
        <v>81.2</v>
      </c>
      <c r="F352" s="214">
        <v>81.2</v>
      </c>
      <c r="G352" s="224">
        <v>0</v>
      </c>
    </row>
    <row r="353" spans="1:7">
      <c r="A353" s="116" t="s">
        <v>123</v>
      </c>
      <c r="B353" s="117" t="s">
        <v>123</v>
      </c>
      <c r="C353" s="117" t="s">
        <v>1036</v>
      </c>
      <c r="D353" s="117" t="s">
        <v>1033</v>
      </c>
      <c r="E353" s="226">
        <f t="shared" si="7"/>
        <v>1.98</v>
      </c>
      <c r="F353" s="214">
        <v>1.98</v>
      </c>
      <c r="G353" s="224">
        <v>0</v>
      </c>
    </row>
    <row r="354" spans="1:7">
      <c r="A354" s="116" t="s">
        <v>123</v>
      </c>
      <c r="B354" s="117" t="s">
        <v>123</v>
      </c>
      <c r="C354" s="117" t="s">
        <v>1037</v>
      </c>
      <c r="D354" s="117" t="s">
        <v>1030</v>
      </c>
      <c r="E354" s="226">
        <f t="shared" si="7"/>
        <v>6.7</v>
      </c>
      <c r="F354" s="214">
        <v>6.7</v>
      </c>
      <c r="G354" s="224">
        <v>0</v>
      </c>
    </row>
    <row r="355" spans="1:7">
      <c r="A355" s="116" t="s">
        <v>123</v>
      </c>
      <c r="B355" s="117" t="s">
        <v>123</v>
      </c>
      <c r="C355" s="117" t="s">
        <v>1037</v>
      </c>
      <c r="D355" s="117" t="s">
        <v>1023</v>
      </c>
      <c r="E355" s="226">
        <f t="shared" si="7"/>
        <v>40</v>
      </c>
      <c r="F355" s="214">
        <v>40</v>
      </c>
      <c r="G355" s="224">
        <v>0</v>
      </c>
    </row>
    <row r="356" spans="1:7">
      <c r="A356" s="116" t="s">
        <v>123</v>
      </c>
      <c r="B356" s="117" t="s">
        <v>123</v>
      </c>
      <c r="C356" s="117" t="s">
        <v>1037</v>
      </c>
      <c r="D356" s="117" t="s">
        <v>835</v>
      </c>
      <c r="E356" s="226">
        <f t="shared" si="7"/>
        <v>185</v>
      </c>
      <c r="F356" s="214">
        <v>185</v>
      </c>
      <c r="G356" s="224">
        <v>0</v>
      </c>
    </row>
    <row r="357" spans="1:7">
      <c r="A357" s="116" t="s">
        <v>123</v>
      </c>
      <c r="B357" s="117" t="s">
        <v>123</v>
      </c>
      <c r="C357" s="117" t="s">
        <v>1038</v>
      </c>
      <c r="D357" s="117" t="s">
        <v>1030</v>
      </c>
      <c r="E357" s="226">
        <f t="shared" si="7"/>
        <v>7.7</v>
      </c>
      <c r="F357" s="214">
        <v>7.7</v>
      </c>
      <c r="G357" s="224">
        <v>0</v>
      </c>
    </row>
    <row r="358" spans="1:7">
      <c r="A358" s="116" t="s">
        <v>123</v>
      </c>
      <c r="B358" s="117" t="s">
        <v>123</v>
      </c>
      <c r="C358" s="117" t="s">
        <v>1038</v>
      </c>
      <c r="D358" s="117" t="s">
        <v>1023</v>
      </c>
      <c r="E358" s="226">
        <f t="shared" si="7"/>
        <v>40</v>
      </c>
      <c r="F358" s="214">
        <v>40</v>
      </c>
      <c r="G358" s="224">
        <v>0</v>
      </c>
    </row>
    <row r="359" spans="1:7">
      <c r="A359" s="116" t="s">
        <v>123</v>
      </c>
      <c r="B359" s="117" t="s">
        <v>123</v>
      </c>
      <c r="C359" s="117" t="s">
        <v>1038</v>
      </c>
      <c r="D359" s="117" t="s">
        <v>835</v>
      </c>
      <c r="E359" s="226">
        <f t="shared" si="7"/>
        <v>53.3</v>
      </c>
      <c r="F359" s="214">
        <v>53.3</v>
      </c>
      <c r="G359" s="224">
        <v>0</v>
      </c>
    </row>
    <row r="360" spans="1:7">
      <c r="A360" s="116" t="s">
        <v>123</v>
      </c>
      <c r="B360" s="117" t="s">
        <v>123</v>
      </c>
      <c r="C360" s="117" t="s">
        <v>1038</v>
      </c>
      <c r="D360" s="117" t="s">
        <v>1039</v>
      </c>
      <c r="E360" s="226">
        <f t="shared" si="7"/>
        <v>5</v>
      </c>
      <c r="F360" s="214">
        <v>5</v>
      </c>
      <c r="G360" s="224">
        <v>0</v>
      </c>
    </row>
    <row r="361" spans="1:7">
      <c r="A361" s="116" t="s">
        <v>123</v>
      </c>
      <c r="B361" s="117" t="s">
        <v>123</v>
      </c>
      <c r="C361" s="117" t="s">
        <v>1038</v>
      </c>
      <c r="D361" s="117" t="s">
        <v>1033</v>
      </c>
      <c r="E361" s="226">
        <f t="shared" si="7"/>
        <v>2.3199999999999998</v>
      </c>
      <c r="F361" s="214">
        <v>2.3199999999999998</v>
      </c>
      <c r="G361" s="224">
        <v>0</v>
      </c>
    </row>
    <row r="362" spans="1:7">
      <c r="A362" s="116" t="s">
        <v>123</v>
      </c>
      <c r="B362" s="117" t="s">
        <v>123</v>
      </c>
      <c r="C362" s="117" t="s">
        <v>1040</v>
      </c>
      <c r="D362" s="117" t="s">
        <v>1030</v>
      </c>
      <c r="E362" s="226">
        <f t="shared" si="7"/>
        <v>4.5</v>
      </c>
      <c r="F362" s="214">
        <v>4.5</v>
      </c>
      <c r="G362" s="224">
        <v>0</v>
      </c>
    </row>
    <row r="363" spans="1:7">
      <c r="A363" s="116" t="s">
        <v>123</v>
      </c>
      <c r="B363" s="117" t="s">
        <v>123</v>
      </c>
      <c r="C363" s="117" t="s">
        <v>1040</v>
      </c>
      <c r="D363" s="117" t="s">
        <v>1041</v>
      </c>
      <c r="E363" s="226">
        <f t="shared" si="7"/>
        <v>82</v>
      </c>
      <c r="F363" s="214">
        <v>82</v>
      </c>
      <c r="G363" s="224">
        <v>0</v>
      </c>
    </row>
    <row r="364" spans="1:7">
      <c r="A364" s="116" t="s">
        <v>123</v>
      </c>
      <c r="B364" s="117" t="s">
        <v>123</v>
      </c>
      <c r="C364" s="117" t="s">
        <v>1040</v>
      </c>
      <c r="D364" s="117" t="s">
        <v>1023</v>
      </c>
      <c r="E364" s="226">
        <f t="shared" si="7"/>
        <v>59</v>
      </c>
      <c r="F364" s="214">
        <v>59</v>
      </c>
      <c r="G364" s="224">
        <v>0</v>
      </c>
    </row>
    <row r="365" spans="1:7">
      <c r="A365" s="116" t="s">
        <v>123</v>
      </c>
      <c r="B365" s="117" t="s">
        <v>123</v>
      </c>
      <c r="C365" s="117" t="s">
        <v>1040</v>
      </c>
      <c r="D365" s="117" t="s">
        <v>835</v>
      </c>
      <c r="E365" s="226">
        <f t="shared" si="7"/>
        <v>128</v>
      </c>
      <c r="F365" s="214">
        <v>128</v>
      </c>
      <c r="G365" s="224">
        <v>0</v>
      </c>
    </row>
    <row r="366" spans="1:7">
      <c r="A366" s="116" t="s">
        <v>123</v>
      </c>
      <c r="B366" s="117" t="s">
        <v>123</v>
      </c>
      <c r="C366" s="117" t="s">
        <v>1040</v>
      </c>
      <c r="D366" s="117" t="s">
        <v>1033</v>
      </c>
      <c r="E366" s="226">
        <f t="shared" si="7"/>
        <v>2.16</v>
      </c>
      <c r="F366" s="214">
        <v>2.16</v>
      </c>
      <c r="G366" s="224">
        <v>0</v>
      </c>
    </row>
    <row r="367" spans="1:7">
      <c r="A367" s="116" t="s">
        <v>123</v>
      </c>
      <c r="B367" s="117" t="s">
        <v>123</v>
      </c>
      <c r="C367" s="117" t="s">
        <v>1027</v>
      </c>
      <c r="D367" s="117" t="s">
        <v>1041</v>
      </c>
      <c r="E367" s="226">
        <f t="shared" si="7"/>
        <v>105</v>
      </c>
      <c r="F367" s="214">
        <v>105</v>
      </c>
      <c r="G367" s="224">
        <v>0</v>
      </c>
    </row>
    <row r="368" spans="1:7">
      <c r="A368" s="116" t="s">
        <v>123</v>
      </c>
      <c r="B368" s="117" t="s">
        <v>123</v>
      </c>
      <c r="C368" s="117" t="s">
        <v>1027</v>
      </c>
      <c r="D368" s="117" t="s">
        <v>1023</v>
      </c>
      <c r="E368" s="226">
        <f t="shared" si="7"/>
        <v>81.5</v>
      </c>
      <c r="F368" s="214">
        <v>81.5</v>
      </c>
      <c r="G368" s="224">
        <v>0</v>
      </c>
    </row>
    <row r="369" spans="1:7">
      <c r="A369" s="116" t="s">
        <v>123</v>
      </c>
      <c r="B369" s="117" t="s">
        <v>123</v>
      </c>
      <c r="C369" s="117" t="s">
        <v>1042</v>
      </c>
      <c r="D369" s="117" t="s">
        <v>1030</v>
      </c>
      <c r="E369" s="226">
        <f t="shared" si="7"/>
        <v>2.2000000000000002</v>
      </c>
      <c r="F369" s="214">
        <v>2.2000000000000002</v>
      </c>
      <c r="G369" s="224">
        <v>0</v>
      </c>
    </row>
    <row r="370" spans="1:7">
      <c r="A370" s="116" t="s">
        <v>123</v>
      </c>
      <c r="B370" s="117" t="s">
        <v>123</v>
      </c>
      <c r="C370" s="117" t="s">
        <v>1042</v>
      </c>
      <c r="D370" s="117" t="s">
        <v>1041</v>
      </c>
      <c r="E370" s="226">
        <f t="shared" si="7"/>
        <v>122</v>
      </c>
      <c r="F370" s="214">
        <v>122</v>
      </c>
      <c r="G370" s="224">
        <v>0</v>
      </c>
    </row>
    <row r="371" spans="1:7">
      <c r="A371" s="116" t="s">
        <v>123</v>
      </c>
      <c r="B371" s="117" t="s">
        <v>123</v>
      </c>
      <c r="C371" s="117" t="s">
        <v>1042</v>
      </c>
      <c r="D371" s="117" t="s">
        <v>1023</v>
      </c>
      <c r="E371" s="226">
        <f t="shared" si="7"/>
        <v>41</v>
      </c>
      <c r="F371" s="214">
        <v>41</v>
      </c>
      <c r="G371" s="224">
        <v>0</v>
      </c>
    </row>
    <row r="372" spans="1:7">
      <c r="A372" s="116" t="s">
        <v>123</v>
      </c>
      <c r="B372" s="117" t="s">
        <v>123</v>
      </c>
      <c r="C372" s="117" t="s">
        <v>1042</v>
      </c>
      <c r="D372" s="117" t="s">
        <v>835</v>
      </c>
      <c r="E372" s="226">
        <f t="shared" si="7"/>
        <v>34</v>
      </c>
      <c r="F372" s="214">
        <v>34</v>
      </c>
      <c r="G372" s="224">
        <v>0</v>
      </c>
    </row>
    <row r="373" spans="1:7">
      <c r="A373" s="116" t="s">
        <v>123</v>
      </c>
      <c r="B373" s="117" t="s">
        <v>123</v>
      </c>
      <c r="C373" s="117" t="s">
        <v>1042</v>
      </c>
      <c r="D373" s="117" t="s">
        <v>1033</v>
      </c>
      <c r="E373" s="226">
        <f t="shared" si="7"/>
        <v>1.28</v>
      </c>
      <c r="F373" s="214">
        <v>1.28</v>
      </c>
      <c r="G373" s="224">
        <v>0</v>
      </c>
    </row>
    <row r="374" spans="1:7">
      <c r="A374" s="116" t="s">
        <v>325</v>
      </c>
      <c r="B374" s="117" t="s">
        <v>326</v>
      </c>
      <c r="C374" s="117" t="s">
        <v>123</v>
      </c>
      <c r="D374" s="117" t="s">
        <v>123</v>
      </c>
      <c r="E374" s="226">
        <f t="shared" si="7"/>
        <v>387.22</v>
      </c>
      <c r="F374" s="214">
        <v>387.22</v>
      </c>
      <c r="G374" s="224">
        <v>0</v>
      </c>
    </row>
    <row r="375" spans="1:7">
      <c r="A375" s="116" t="s">
        <v>123</v>
      </c>
      <c r="B375" s="117" t="s">
        <v>123</v>
      </c>
      <c r="C375" s="117" t="s">
        <v>1043</v>
      </c>
      <c r="D375" s="117" t="s">
        <v>1030</v>
      </c>
      <c r="E375" s="226">
        <f t="shared" si="7"/>
        <v>5.5</v>
      </c>
      <c r="F375" s="214">
        <v>5.5</v>
      </c>
      <c r="G375" s="224">
        <v>0</v>
      </c>
    </row>
    <row r="376" spans="1:7">
      <c r="A376" s="116" t="s">
        <v>123</v>
      </c>
      <c r="B376" s="117" t="s">
        <v>123</v>
      </c>
      <c r="C376" s="117" t="s">
        <v>1043</v>
      </c>
      <c r="D376" s="117" t="s">
        <v>1023</v>
      </c>
      <c r="E376" s="226">
        <f t="shared" si="7"/>
        <v>29.8</v>
      </c>
      <c r="F376" s="214">
        <v>29.8</v>
      </c>
      <c r="G376" s="224">
        <v>0</v>
      </c>
    </row>
    <row r="377" spans="1:7">
      <c r="A377" s="116" t="s">
        <v>123</v>
      </c>
      <c r="B377" s="117" t="s">
        <v>123</v>
      </c>
      <c r="C377" s="117" t="s">
        <v>1043</v>
      </c>
      <c r="D377" s="117" t="s">
        <v>835</v>
      </c>
      <c r="E377" s="226">
        <f t="shared" si="7"/>
        <v>39.299999999999997</v>
      </c>
      <c r="F377" s="214">
        <v>39.299999999999997</v>
      </c>
      <c r="G377" s="224">
        <v>0</v>
      </c>
    </row>
    <row r="378" spans="1:7">
      <c r="A378" s="116" t="s">
        <v>123</v>
      </c>
      <c r="B378" s="117" t="s">
        <v>123</v>
      </c>
      <c r="C378" s="117" t="s">
        <v>1043</v>
      </c>
      <c r="D378" s="117" t="s">
        <v>1033</v>
      </c>
      <c r="E378" s="226">
        <f t="shared" si="7"/>
        <v>17.600000000000001</v>
      </c>
      <c r="F378" s="214">
        <v>17.600000000000001</v>
      </c>
      <c r="G378" s="224">
        <v>0</v>
      </c>
    </row>
    <row r="379" spans="1:7">
      <c r="A379" s="116" t="s">
        <v>123</v>
      </c>
      <c r="B379" s="117" t="s">
        <v>123</v>
      </c>
      <c r="C379" s="117" t="s">
        <v>1044</v>
      </c>
      <c r="D379" s="117" t="s">
        <v>1030</v>
      </c>
      <c r="E379" s="226">
        <f t="shared" si="7"/>
        <v>8.5</v>
      </c>
      <c r="F379" s="214">
        <v>8.5</v>
      </c>
      <c r="G379" s="224">
        <v>0</v>
      </c>
    </row>
    <row r="380" spans="1:7">
      <c r="A380" s="116" t="s">
        <v>123</v>
      </c>
      <c r="B380" s="117" t="s">
        <v>123</v>
      </c>
      <c r="C380" s="117" t="s">
        <v>1044</v>
      </c>
      <c r="D380" s="117" t="s">
        <v>1023</v>
      </c>
      <c r="E380" s="226">
        <f t="shared" si="7"/>
        <v>48.1</v>
      </c>
      <c r="F380" s="214">
        <v>48.1</v>
      </c>
      <c r="G380" s="224">
        <v>0</v>
      </c>
    </row>
    <row r="381" spans="1:7">
      <c r="A381" s="116" t="s">
        <v>123</v>
      </c>
      <c r="B381" s="117" t="s">
        <v>123</v>
      </c>
      <c r="C381" s="117" t="s">
        <v>1044</v>
      </c>
      <c r="D381" s="117" t="s">
        <v>835</v>
      </c>
      <c r="E381" s="226">
        <f t="shared" si="7"/>
        <v>31</v>
      </c>
      <c r="F381" s="214">
        <v>31</v>
      </c>
      <c r="G381" s="224">
        <v>0</v>
      </c>
    </row>
    <row r="382" spans="1:7">
      <c r="A382" s="116" t="s">
        <v>123</v>
      </c>
      <c r="B382" s="117" t="s">
        <v>123</v>
      </c>
      <c r="C382" s="117" t="s">
        <v>1044</v>
      </c>
      <c r="D382" s="117" t="s">
        <v>1033</v>
      </c>
      <c r="E382" s="226">
        <f t="shared" si="7"/>
        <v>1.25</v>
      </c>
      <c r="F382" s="214">
        <v>1.25</v>
      </c>
      <c r="G382" s="224">
        <v>0</v>
      </c>
    </row>
    <row r="383" spans="1:7">
      <c r="A383" s="116" t="s">
        <v>123</v>
      </c>
      <c r="B383" s="117" t="s">
        <v>123</v>
      </c>
      <c r="C383" s="117" t="s">
        <v>1045</v>
      </c>
      <c r="D383" s="117" t="s">
        <v>1030</v>
      </c>
      <c r="E383" s="226">
        <f t="shared" si="7"/>
        <v>10</v>
      </c>
      <c r="F383" s="214">
        <v>10</v>
      </c>
      <c r="G383" s="224">
        <v>0</v>
      </c>
    </row>
    <row r="384" spans="1:7">
      <c r="A384" s="116" t="s">
        <v>123</v>
      </c>
      <c r="B384" s="117" t="s">
        <v>123</v>
      </c>
      <c r="C384" s="117" t="s">
        <v>1045</v>
      </c>
      <c r="D384" s="117" t="s">
        <v>1023</v>
      </c>
      <c r="E384" s="226">
        <f t="shared" si="7"/>
        <v>42</v>
      </c>
      <c r="F384" s="214">
        <v>42</v>
      </c>
      <c r="G384" s="224">
        <v>0</v>
      </c>
    </row>
    <row r="385" spans="1:7">
      <c r="A385" s="116" t="s">
        <v>123</v>
      </c>
      <c r="B385" s="117" t="s">
        <v>123</v>
      </c>
      <c r="C385" s="117" t="s">
        <v>1045</v>
      </c>
      <c r="D385" s="117" t="s">
        <v>835</v>
      </c>
      <c r="E385" s="226">
        <f t="shared" ref="E385:E446" si="8">F385+G385</f>
        <v>54</v>
      </c>
      <c r="F385" s="214">
        <v>54</v>
      </c>
      <c r="G385" s="224">
        <v>0</v>
      </c>
    </row>
    <row r="386" spans="1:7">
      <c r="A386" s="116" t="s">
        <v>123</v>
      </c>
      <c r="B386" s="117" t="s">
        <v>123</v>
      </c>
      <c r="C386" s="117" t="s">
        <v>1045</v>
      </c>
      <c r="D386" s="117" t="s">
        <v>1046</v>
      </c>
      <c r="E386" s="226">
        <f t="shared" si="8"/>
        <v>17.600000000000001</v>
      </c>
      <c r="F386" s="214">
        <v>17.600000000000001</v>
      </c>
      <c r="G386" s="224">
        <v>0</v>
      </c>
    </row>
    <row r="387" spans="1:7">
      <c r="A387" s="116" t="s">
        <v>123</v>
      </c>
      <c r="B387" s="117" t="s">
        <v>123</v>
      </c>
      <c r="C387" s="117" t="s">
        <v>1045</v>
      </c>
      <c r="D387" s="117" t="s">
        <v>1047</v>
      </c>
      <c r="E387" s="226">
        <f t="shared" si="8"/>
        <v>5</v>
      </c>
      <c r="F387" s="214">
        <v>5</v>
      </c>
      <c r="G387" s="224">
        <v>0</v>
      </c>
    </row>
    <row r="388" spans="1:7">
      <c r="A388" s="116" t="s">
        <v>123</v>
      </c>
      <c r="B388" s="117" t="s">
        <v>123</v>
      </c>
      <c r="C388" s="117" t="s">
        <v>1045</v>
      </c>
      <c r="D388" s="117" t="s">
        <v>1033</v>
      </c>
      <c r="E388" s="226">
        <f t="shared" si="8"/>
        <v>0.67</v>
      </c>
      <c r="F388" s="214">
        <v>0.67</v>
      </c>
      <c r="G388" s="224">
        <v>0</v>
      </c>
    </row>
    <row r="389" spans="1:7">
      <c r="A389" s="116" t="s">
        <v>123</v>
      </c>
      <c r="B389" s="117" t="s">
        <v>123</v>
      </c>
      <c r="C389" s="117" t="s">
        <v>1048</v>
      </c>
      <c r="D389" s="117" t="s">
        <v>1030</v>
      </c>
      <c r="E389" s="226">
        <f t="shared" si="8"/>
        <v>7.2</v>
      </c>
      <c r="F389" s="214">
        <v>7.2</v>
      </c>
      <c r="G389" s="224">
        <v>0</v>
      </c>
    </row>
    <row r="390" spans="1:7">
      <c r="A390" s="116" t="s">
        <v>123</v>
      </c>
      <c r="B390" s="117" t="s">
        <v>123</v>
      </c>
      <c r="C390" s="117" t="s">
        <v>1048</v>
      </c>
      <c r="D390" s="117" t="s">
        <v>1023</v>
      </c>
      <c r="E390" s="226">
        <f t="shared" si="8"/>
        <v>20.5</v>
      </c>
      <c r="F390" s="214">
        <v>20.5</v>
      </c>
      <c r="G390" s="224">
        <v>0</v>
      </c>
    </row>
    <row r="391" spans="1:7">
      <c r="A391" s="116" t="s">
        <v>123</v>
      </c>
      <c r="B391" s="117" t="s">
        <v>123</v>
      </c>
      <c r="C391" s="117" t="s">
        <v>1048</v>
      </c>
      <c r="D391" s="117" t="s">
        <v>835</v>
      </c>
      <c r="E391" s="226">
        <f t="shared" si="8"/>
        <v>42</v>
      </c>
      <c r="F391" s="214">
        <v>42</v>
      </c>
      <c r="G391" s="224">
        <v>0</v>
      </c>
    </row>
    <row r="392" spans="1:7">
      <c r="A392" s="116" t="s">
        <v>123</v>
      </c>
      <c r="B392" s="117" t="s">
        <v>123</v>
      </c>
      <c r="C392" s="117" t="s">
        <v>1048</v>
      </c>
      <c r="D392" s="117" t="s">
        <v>1033</v>
      </c>
      <c r="E392" s="226">
        <f t="shared" si="8"/>
        <v>7.2</v>
      </c>
      <c r="F392" s="214">
        <v>7.2</v>
      </c>
      <c r="G392" s="224">
        <v>0</v>
      </c>
    </row>
    <row r="393" spans="1:7">
      <c r="A393" s="116" t="s">
        <v>327</v>
      </c>
      <c r="B393" s="117" t="s">
        <v>328</v>
      </c>
      <c r="C393" s="117" t="s">
        <v>123</v>
      </c>
      <c r="D393" s="117" t="s">
        <v>123</v>
      </c>
      <c r="E393" s="226">
        <f t="shared" si="8"/>
        <v>17</v>
      </c>
      <c r="F393" s="214">
        <v>3</v>
      </c>
      <c r="G393" s="224">
        <v>14</v>
      </c>
    </row>
    <row r="394" spans="1:7">
      <c r="A394" s="116" t="s">
        <v>123</v>
      </c>
      <c r="B394" s="117" t="s">
        <v>123</v>
      </c>
      <c r="C394" s="117" t="s">
        <v>1006</v>
      </c>
      <c r="D394" s="117" t="s">
        <v>1049</v>
      </c>
      <c r="E394" s="226">
        <f t="shared" si="8"/>
        <v>10</v>
      </c>
      <c r="F394" s="214">
        <v>0</v>
      </c>
      <c r="G394" s="224">
        <v>10</v>
      </c>
    </row>
    <row r="395" spans="1:7">
      <c r="A395" s="116" t="s">
        <v>123</v>
      </c>
      <c r="B395" s="117" t="s">
        <v>123</v>
      </c>
      <c r="C395" s="117" t="s">
        <v>1006</v>
      </c>
      <c r="D395" s="117" t="s">
        <v>1050</v>
      </c>
      <c r="E395" s="226">
        <f t="shared" si="8"/>
        <v>3</v>
      </c>
      <c r="F395" s="214">
        <v>3</v>
      </c>
      <c r="G395" s="224">
        <v>0</v>
      </c>
    </row>
    <row r="396" spans="1:7">
      <c r="A396" s="116" t="s">
        <v>123</v>
      </c>
      <c r="B396" s="117" t="s">
        <v>123</v>
      </c>
      <c r="C396" s="117" t="s">
        <v>1006</v>
      </c>
      <c r="D396" s="117" t="s">
        <v>1051</v>
      </c>
      <c r="E396" s="226">
        <f t="shared" si="8"/>
        <v>4</v>
      </c>
      <c r="F396" s="214">
        <v>0</v>
      </c>
      <c r="G396" s="224">
        <v>4</v>
      </c>
    </row>
    <row r="397" spans="1:7">
      <c r="A397" s="116" t="s">
        <v>329</v>
      </c>
      <c r="B397" s="117" t="s">
        <v>330</v>
      </c>
      <c r="C397" s="117" t="s">
        <v>123</v>
      </c>
      <c r="D397" s="117" t="s">
        <v>123</v>
      </c>
      <c r="E397" s="226">
        <f t="shared" si="8"/>
        <v>1134.9000000000001</v>
      </c>
      <c r="F397" s="214">
        <v>91.7</v>
      </c>
      <c r="G397" s="224">
        <v>1043.2</v>
      </c>
    </row>
    <row r="398" spans="1:7">
      <c r="A398" s="116" t="s">
        <v>123</v>
      </c>
      <c r="B398" s="117" t="s">
        <v>123</v>
      </c>
      <c r="C398" s="117" t="s">
        <v>1006</v>
      </c>
      <c r="D398" s="117" t="s">
        <v>1052</v>
      </c>
      <c r="E398" s="226">
        <f t="shared" si="8"/>
        <v>54.1</v>
      </c>
      <c r="F398" s="214">
        <v>54.1</v>
      </c>
      <c r="G398" s="224">
        <v>0</v>
      </c>
    </row>
    <row r="399" spans="1:7">
      <c r="A399" s="116" t="s">
        <v>123</v>
      </c>
      <c r="B399" s="117" t="s">
        <v>123</v>
      </c>
      <c r="C399" s="117" t="s">
        <v>1006</v>
      </c>
      <c r="D399" s="117" t="s">
        <v>1030</v>
      </c>
      <c r="E399" s="226">
        <f t="shared" si="8"/>
        <v>8.6999999999999993</v>
      </c>
      <c r="F399" s="214">
        <v>8.6999999999999993</v>
      </c>
      <c r="G399" s="224">
        <v>0</v>
      </c>
    </row>
    <row r="400" spans="1:7">
      <c r="A400" s="116" t="s">
        <v>123</v>
      </c>
      <c r="B400" s="117" t="s">
        <v>123</v>
      </c>
      <c r="C400" s="117" t="s">
        <v>1006</v>
      </c>
      <c r="D400" s="117" t="s">
        <v>1053</v>
      </c>
      <c r="E400" s="226">
        <f t="shared" si="8"/>
        <v>4.7</v>
      </c>
      <c r="F400" s="214">
        <v>4.7</v>
      </c>
      <c r="G400" s="224">
        <v>0</v>
      </c>
    </row>
    <row r="401" spans="1:7">
      <c r="A401" s="116" t="s">
        <v>123</v>
      </c>
      <c r="B401" s="117" t="s">
        <v>123</v>
      </c>
      <c r="C401" s="117" t="s">
        <v>1006</v>
      </c>
      <c r="D401" s="117" t="s">
        <v>1054</v>
      </c>
      <c r="E401" s="226">
        <f t="shared" si="8"/>
        <v>317</v>
      </c>
      <c r="F401" s="214">
        <v>0</v>
      </c>
      <c r="G401" s="224">
        <v>317</v>
      </c>
    </row>
    <row r="402" spans="1:7">
      <c r="A402" s="116" t="s">
        <v>123</v>
      </c>
      <c r="B402" s="117" t="s">
        <v>123</v>
      </c>
      <c r="C402" s="117" t="s">
        <v>1006</v>
      </c>
      <c r="D402" s="117" t="s">
        <v>1055</v>
      </c>
      <c r="E402" s="226">
        <f t="shared" si="8"/>
        <v>0.6</v>
      </c>
      <c r="F402" s="214">
        <v>0.6</v>
      </c>
      <c r="G402" s="224">
        <v>0</v>
      </c>
    </row>
    <row r="403" spans="1:7">
      <c r="A403" s="116" t="s">
        <v>123</v>
      </c>
      <c r="B403" s="117" t="s">
        <v>123</v>
      </c>
      <c r="C403" s="117" t="s">
        <v>1006</v>
      </c>
      <c r="D403" s="117" t="s">
        <v>1056</v>
      </c>
      <c r="E403" s="226">
        <f t="shared" si="8"/>
        <v>10</v>
      </c>
      <c r="F403" s="214">
        <v>0</v>
      </c>
      <c r="G403" s="224">
        <v>10</v>
      </c>
    </row>
    <row r="404" spans="1:7">
      <c r="A404" s="116" t="s">
        <v>123</v>
      </c>
      <c r="B404" s="117" t="s">
        <v>123</v>
      </c>
      <c r="C404" s="117" t="s">
        <v>1006</v>
      </c>
      <c r="D404" s="117" t="s">
        <v>1057</v>
      </c>
      <c r="E404" s="226">
        <f t="shared" si="8"/>
        <v>685</v>
      </c>
      <c r="F404" s="214">
        <v>0</v>
      </c>
      <c r="G404" s="224">
        <v>685</v>
      </c>
    </row>
    <row r="405" spans="1:7">
      <c r="A405" s="116" t="s">
        <v>123</v>
      </c>
      <c r="B405" s="117" t="s">
        <v>123</v>
      </c>
      <c r="C405" s="117" t="s">
        <v>1006</v>
      </c>
      <c r="D405" s="117" t="s">
        <v>1058</v>
      </c>
      <c r="E405" s="226">
        <f t="shared" si="8"/>
        <v>2.6</v>
      </c>
      <c r="F405" s="214">
        <v>0</v>
      </c>
      <c r="G405" s="224">
        <v>2.6</v>
      </c>
    </row>
    <row r="406" spans="1:7">
      <c r="A406" s="116" t="s">
        <v>123</v>
      </c>
      <c r="B406" s="117" t="s">
        <v>123</v>
      </c>
      <c r="C406" s="117" t="s">
        <v>1006</v>
      </c>
      <c r="D406" s="117" t="s">
        <v>1059</v>
      </c>
      <c r="E406" s="226">
        <f t="shared" si="8"/>
        <v>2.6</v>
      </c>
      <c r="F406" s="214">
        <v>0</v>
      </c>
      <c r="G406" s="224">
        <v>2.6</v>
      </c>
    </row>
    <row r="407" spans="1:7">
      <c r="A407" s="116" t="s">
        <v>123</v>
      </c>
      <c r="B407" s="117" t="s">
        <v>123</v>
      </c>
      <c r="C407" s="117" t="s">
        <v>1006</v>
      </c>
      <c r="D407" s="117" t="s">
        <v>1060</v>
      </c>
      <c r="E407" s="226">
        <f t="shared" si="8"/>
        <v>20</v>
      </c>
      <c r="F407" s="214">
        <v>20</v>
      </c>
      <c r="G407" s="224">
        <v>0</v>
      </c>
    </row>
    <row r="408" spans="1:7">
      <c r="A408" s="116" t="s">
        <v>123</v>
      </c>
      <c r="B408" s="117" t="s">
        <v>123</v>
      </c>
      <c r="C408" s="117" t="s">
        <v>1027</v>
      </c>
      <c r="D408" s="117" t="s">
        <v>1030</v>
      </c>
      <c r="E408" s="226">
        <f t="shared" si="8"/>
        <v>3.6</v>
      </c>
      <c r="F408" s="214">
        <v>3.6</v>
      </c>
      <c r="G408" s="224">
        <v>0</v>
      </c>
    </row>
    <row r="409" spans="1:7">
      <c r="A409" s="116" t="s">
        <v>123</v>
      </c>
      <c r="B409" s="117" t="s">
        <v>123</v>
      </c>
      <c r="C409" s="117" t="s">
        <v>1016</v>
      </c>
      <c r="D409" s="117" t="s">
        <v>1061</v>
      </c>
      <c r="E409" s="226">
        <f t="shared" si="8"/>
        <v>13</v>
      </c>
      <c r="F409" s="214">
        <v>0</v>
      </c>
      <c r="G409" s="224">
        <v>13</v>
      </c>
    </row>
    <row r="410" spans="1:7">
      <c r="A410" s="116" t="s">
        <v>123</v>
      </c>
      <c r="B410" s="117" t="s">
        <v>123</v>
      </c>
      <c r="C410" s="117" t="s">
        <v>1016</v>
      </c>
      <c r="D410" s="117" t="s">
        <v>1062</v>
      </c>
      <c r="E410" s="226">
        <f t="shared" si="8"/>
        <v>13</v>
      </c>
      <c r="F410" s="214">
        <v>0</v>
      </c>
      <c r="G410" s="224">
        <v>13</v>
      </c>
    </row>
    <row r="411" spans="1:7">
      <c r="A411" s="116" t="s">
        <v>331</v>
      </c>
      <c r="B411" s="117" t="s">
        <v>332</v>
      </c>
      <c r="C411" s="117" t="s">
        <v>123</v>
      </c>
      <c r="D411" s="117" t="s">
        <v>123</v>
      </c>
      <c r="E411" s="226">
        <f t="shared" ref="E411:E416" si="9">F411+G411</f>
        <v>5</v>
      </c>
      <c r="F411" s="214">
        <v>5</v>
      </c>
      <c r="G411" s="224">
        <v>0</v>
      </c>
    </row>
    <row r="412" spans="1:7">
      <c r="A412" s="116" t="s">
        <v>333</v>
      </c>
      <c r="B412" s="117" t="s">
        <v>334</v>
      </c>
      <c r="C412" s="117" t="s">
        <v>123</v>
      </c>
      <c r="D412" s="117" t="s">
        <v>123</v>
      </c>
      <c r="E412" s="226">
        <f t="shared" si="9"/>
        <v>5</v>
      </c>
      <c r="F412" s="214">
        <v>5</v>
      </c>
      <c r="G412" s="224">
        <v>0</v>
      </c>
    </row>
    <row r="413" spans="1:7">
      <c r="A413" s="116" t="s">
        <v>123</v>
      </c>
      <c r="B413" s="117" t="s">
        <v>123</v>
      </c>
      <c r="C413" s="117" t="s">
        <v>1006</v>
      </c>
      <c r="D413" s="117" t="s">
        <v>1063</v>
      </c>
      <c r="E413" s="226">
        <f t="shared" si="9"/>
        <v>5</v>
      </c>
      <c r="F413" s="214">
        <v>5</v>
      </c>
      <c r="G413" s="224">
        <v>0</v>
      </c>
    </row>
    <row r="414" spans="1:7">
      <c r="A414" s="116" t="s">
        <v>339</v>
      </c>
      <c r="B414" s="117" t="s">
        <v>340</v>
      </c>
      <c r="C414" s="117" t="s">
        <v>123</v>
      </c>
      <c r="D414" s="117" t="s">
        <v>123</v>
      </c>
      <c r="E414" s="226">
        <f t="shared" si="9"/>
        <v>0.4</v>
      </c>
      <c r="F414" s="214">
        <v>0.4</v>
      </c>
      <c r="G414" s="224">
        <v>0</v>
      </c>
    </row>
    <row r="415" spans="1:7">
      <c r="A415" s="116" t="s">
        <v>343</v>
      </c>
      <c r="B415" s="117" t="s">
        <v>344</v>
      </c>
      <c r="C415" s="117" t="s">
        <v>123</v>
      </c>
      <c r="D415" s="117" t="s">
        <v>123</v>
      </c>
      <c r="E415" s="226">
        <f t="shared" si="9"/>
        <v>0.4</v>
      </c>
      <c r="F415" s="214">
        <v>0.4</v>
      </c>
      <c r="G415" s="224">
        <v>0</v>
      </c>
    </row>
    <row r="416" spans="1:7">
      <c r="A416" s="116" t="s">
        <v>123</v>
      </c>
      <c r="B416" s="117" t="s">
        <v>123</v>
      </c>
      <c r="C416" s="117" t="s">
        <v>1065</v>
      </c>
      <c r="D416" s="117" t="s">
        <v>816</v>
      </c>
      <c r="E416" s="226">
        <f t="shared" si="9"/>
        <v>0.4</v>
      </c>
      <c r="F416" s="214">
        <v>0.4</v>
      </c>
      <c r="G416" s="224">
        <v>0</v>
      </c>
    </row>
    <row r="417" spans="1:7">
      <c r="A417" s="116" t="s">
        <v>345</v>
      </c>
      <c r="B417" s="117" t="s">
        <v>346</v>
      </c>
      <c r="C417" s="117" t="s">
        <v>123</v>
      </c>
      <c r="D417" s="117" t="s">
        <v>123</v>
      </c>
      <c r="E417" s="226">
        <f t="shared" si="8"/>
        <v>1623.4</v>
      </c>
      <c r="F417" s="214">
        <v>1620.9</v>
      </c>
      <c r="G417" s="224">
        <v>2.5</v>
      </c>
    </row>
    <row r="418" spans="1:7">
      <c r="A418" s="116" t="s">
        <v>347</v>
      </c>
      <c r="B418" s="117" t="s">
        <v>348</v>
      </c>
      <c r="C418" s="117" t="s">
        <v>123</v>
      </c>
      <c r="D418" s="117" t="s">
        <v>123</v>
      </c>
      <c r="E418" s="226">
        <f t="shared" si="8"/>
        <v>1623.4</v>
      </c>
      <c r="F418" s="214">
        <v>1620.9</v>
      </c>
      <c r="G418" s="224">
        <v>2.5</v>
      </c>
    </row>
    <row r="419" spans="1:7">
      <c r="A419" s="116" t="s">
        <v>123</v>
      </c>
      <c r="B419" s="117" t="s">
        <v>123</v>
      </c>
      <c r="C419" s="117" t="s">
        <v>1006</v>
      </c>
      <c r="D419" s="117" t="s">
        <v>1066</v>
      </c>
      <c r="E419" s="226">
        <f t="shared" si="8"/>
        <v>30</v>
      </c>
      <c r="F419" s="214">
        <v>30</v>
      </c>
      <c r="G419" s="224">
        <v>0</v>
      </c>
    </row>
    <row r="420" spans="1:7">
      <c r="A420" s="116" t="s">
        <v>123</v>
      </c>
      <c r="B420" s="117" t="s">
        <v>123</v>
      </c>
      <c r="C420" s="117" t="s">
        <v>1006</v>
      </c>
      <c r="D420" s="117" t="s">
        <v>1067</v>
      </c>
      <c r="E420" s="226">
        <f t="shared" si="8"/>
        <v>35</v>
      </c>
      <c r="F420" s="214">
        <v>35</v>
      </c>
      <c r="G420" s="224">
        <v>0</v>
      </c>
    </row>
    <row r="421" spans="1:7">
      <c r="A421" s="116" t="s">
        <v>123</v>
      </c>
      <c r="B421" s="117" t="s">
        <v>123</v>
      </c>
      <c r="C421" s="117" t="s">
        <v>1006</v>
      </c>
      <c r="D421" s="117" t="s">
        <v>1068</v>
      </c>
      <c r="E421" s="226">
        <f t="shared" si="8"/>
        <v>2.5</v>
      </c>
      <c r="F421" s="214">
        <v>0</v>
      </c>
      <c r="G421" s="224">
        <v>2.5</v>
      </c>
    </row>
    <row r="422" spans="1:7">
      <c r="A422" s="116" t="s">
        <v>123</v>
      </c>
      <c r="B422" s="117" t="s">
        <v>123</v>
      </c>
      <c r="C422" s="117" t="s">
        <v>1006</v>
      </c>
      <c r="D422" s="117" t="s">
        <v>1069</v>
      </c>
      <c r="E422" s="226">
        <f t="shared" si="8"/>
        <v>700</v>
      </c>
      <c r="F422" s="214">
        <v>700</v>
      </c>
      <c r="G422" s="224">
        <v>0</v>
      </c>
    </row>
    <row r="423" spans="1:7">
      <c r="A423" s="116" t="s">
        <v>123</v>
      </c>
      <c r="B423" s="117" t="s">
        <v>123</v>
      </c>
      <c r="C423" s="117" t="s">
        <v>1006</v>
      </c>
      <c r="D423" s="117" t="s">
        <v>1070</v>
      </c>
      <c r="E423" s="226">
        <f t="shared" si="8"/>
        <v>43.2</v>
      </c>
      <c r="F423" s="214">
        <v>43.2</v>
      </c>
      <c r="G423" s="224">
        <v>0</v>
      </c>
    </row>
    <row r="424" spans="1:7">
      <c r="A424" s="116" t="s">
        <v>123</v>
      </c>
      <c r="B424" s="117" t="s">
        <v>123</v>
      </c>
      <c r="C424" s="117" t="s">
        <v>1006</v>
      </c>
      <c r="D424" s="117" t="s">
        <v>1071</v>
      </c>
      <c r="E424" s="226">
        <f t="shared" si="8"/>
        <v>700</v>
      </c>
      <c r="F424" s="214">
        <v>700</v>
      </c>
      <c r="G424" s="224">
        <v>0</v>
      </c>
    </row>
    <row r="425" spans="1:7">
      <c r="A425" s="116" t="s">
        <v>123</v>
      </c>
      <c r="B425" s="117" t="s">
        <v>123</v>
      </c>
      <c r="C425" s="117" t="s">
        <v>1006</v>
      </c>
      <c r="D425" s="117" t="s">
        <v>1072</v>
      </c>
      <c r="E425" s="226">
        <f t="shared" si="8"/>
        <v>35</v>
      </c>
      <c r="F425" s="214">
        <v>35</v>
      </c>
      <c r="G425" s="224">
        <v>0</v>
      </c>
    </row>
    <row r="426" spans="1:7">
      <c r="A426" s="116" t="s">
        <v>123</v>
      </c>
      <c r="B426" s="117" t="s">
        <v>123</v>
      </c>
      <c r="C426" s="117" t="s">
        <v>1024</v>
      </c>
      <c r="D426" s="117" t="s">
        <v>1073</v>
      </c>
      <c r="E426" s="226">
        <f t="shared" si="8"/>
        <v>1.5</v>
      </c>
      <c r="F426" s="214">
        <v>1.5</v>
      </c>
      <c r="G426" s="224">
        <v>0</v>
      </c>
    </row>
    <row r="427" spans="1:7">
      <c r="A427" s="116" t="s">
        <v>123</v>
      </c>
      <c r="B427" s="117" t="s">
        <v>123</v>
      </c>
      <c r="C427" s="117" t="s">
        <v>1032</v>
      </c>
      <c r="D427" s="117" t="s">
        <v>1073</v>
      </c>
      <c r="E427" s="226">
        <f t="shared" si="8"/>
        <v>3</v>
      </c>
      <c r="F427" s="214">
        <v>3</v>
      </c>
      <c r="G427" s="224">
        <v>0</v>
      </c>
    </row>
    <row r="428" spans="1:7">
      <c r="A428" s="116" t="s">
        <v>123</v>
      </c>
      <c r="B428" s="117" t="s">
        <v>123</v>
      </c>
      <c r="C428" s="117" t="s">
        <v>1037</v>
      </c>
      <c r="D428" s="117" t="s">
        <v>1073</v>
      </c>
      <c r="E428" s="226">
        <f t="shared" si="8"/>
        <v>1.5</v>
      </c>
      <c r="F428" s="214">
        <v>1.5</v>
      </c>
      <c r="G428" s="224">
        <v>0</v>
      </c>
    </row>
    <row r="429" spans="1:7">
      <c r="A429" s="116" t="s">
        <v>123</v>
      </c>
      <c r="B429" s="117" t="s">
        <v>123</v>
      </c>
      <c r="C429" s="117" t="s">
        <v>1040</v>
      </c>
      <c r="D429" s="117" t="s">
        <v>1074</v>
      </c>
      <c r="E429" s="226">
        <f t="shared" si="8"/>
        <v>30</v>
      </c>
      <c r="F429" s="214">
        <v>30</v>
      </c>
      <c r="G429" s="224">
        <v>0</v>
      </c>
    </row>
    <row r="430" spans="1:7">
      <c r="A430" s="116" t="s">
        <v>123</v>
      </c>
      <c r="B430" s="117" t="s">
        <v>123</v>
      </c>
      <c r="C430" s="117" t="s">
        <v>1040</v>
      </c>
      <c r="D430" s="117" t="s">
        <v>1073</v>
      </c>
      <c r="E430" s="226">
        <f t="shared" si="8"/>
        <v>9.5</v>
      </c>
      <c r="F430" s="214">
        <v>9.5</v>
      </c>
      <c r="G430" s="224">
        <v>0</v>
      </c>
    </row>
    <row r="431" spans="1:7">
      <c r="A431" s="116" t="s">
        <v>123</v>
      </c>
      <c r="B431" s="117" t="s">
        <v>123</v>
      </c>
      <c r="C431" s="117" t="s">
        <v>1040</v>
      </c>
      <c r="D431" s="117" t="s">
        <v>1039</v>
      </c>
      <c r="E431" s="226">
        <f t="shared" si="8"/>
        <v>5</v>
      </c>
      <c r="F431" s="214">
        <v>5</v>
      </c>
      <c r="G431" s="224">
        <v>0</v>
      </c>
    </row>
    <row r="432" spans="1:7">
      <c r="A432" s="116" t="s">
        <v>123</v>
      </c>
      <c r="B432" s="117" t="s">
        <v>123</v>
      </c>
      <c r="C432" s="117" t="s">
        <v>1027</v>
      </c>
      <c r="D432" s="117" t="s">
        <v>1073</v>
      </c>
      <c r="E432" s="226">
        <f t="shared" si="8"/>
        <v>1.5</v>
      </c>
      <c r="F432" s="214">
        <v>1.5</v>
      </c>
      <c r="G432" s="224">
        <v>0</v>
      </c>
    </row>
    <row r="433" spans="1:7">
      <c r="A433" s="116" t="s">
        <v>123</v>
      </c>
      <c r="B433" s="117" t="s">
        <v>123</v>
      </c>
      <c r="C433" s="117" t="s">
        <v>1027</v>
      </c>
      <c r="D433" s="117" t="s">
        <v>1075</v>
      </c>
      <c r="E433" s="226">
        <f t="shared" si="8"/>
        <v>10</v>
      </c>
      <c r="F433" s="214">
        <v>10</v>
      </c>
      <c r="G433" s="224">
        <v>0</v>
      </c>
    </row>
    <row r="434" spans="1:7">
      <c r="A434" s="116" t="s">
        <v>123</v>
      </c>
      <c r="B434" s="117" t="s">
        <v>123</v>
      </c>
      <c r="C434" s="117" t="s">
        <v>1043</v>
      </c>
      <c r="D434" s="117" t="s">
        <v>1039</v>
      </c>
      <c r="E434" s="226">
        <f t="shared" si="8"/>
        <v>5</v>
      </c>
      <c r="F434" s="214">
        <v>5</v>
      </c>
      <c r="G434" s="224">
        <v>0</v>
      </c>
    </row>
    <row r="435" spans="1:7">
      <c r="A435" s="116" t="s">
        <v>123</v>
      </c>
      <c r="B435" s="117" t="s">
        <v>123</v>
      </c>
      <c r="C435" s="117" t="s">
        <v>1043</v>
      </c>
      <c r="D435" s="117" t="s">
        <v>1047</v>
      </c>
      <c r="E435" s="226">
        <f t="shared" si="8"/>
        <v>3.2</v>
      </c>
      <c r="F435" s="214">
        <v>3.2</v>
      </c>
      <c r="G435" s="224">
        <v>0</v>
      </c>
    </row>
    <row r="436" spans="1:7">
      <c r="A436" s="116" t="s">
        <v>123</v>
      </c>
      <c r="B436" s="117" t="s">
        <v>123</v>
      </c>
      <c r="C436" s="117" t="s">
        <v>1045</v>
      </c>
      <c r="D436" s="117" t="s">
        <v>1073</v>
      </c>
      <c r="E436" s="226">
        <f t="shared" si="8"/>
        <v>1.5</v>
      </c>
      <c r="F436" s="214">
        <v>1.5</v>
      </c>
      <c r="G436" s="224">
        <v>0</v>
      </c>
    </row>
    <row r="437" spans="1:7">
      <c r="A437" s="116" t="s">
        <v>123</v>
      </c>
      <c r="B437" s="117" t="s">
        <v>123</v>
      </c>
      <c r="C437" s="117" t="s">
        <v>1064</v>
      </c>
      <c r="D437" s="117" t="s">
        <v>1047</v>
      </c>
      <c r="E437" s="226">
        <f t="shared" si="8"/>
        <v>6</v>
      </c>
      <c r="F437" s="214">
        <v>6</v>
      </c>
      <c r="G437" s="224">
        <v>0</v>
      </c>
    </row>
    <row r="438" spans="1:7">
      <c r="A438" s="116" t="s">
        <v>349</v>
      </c>
      <c r="B438" s="117" t="s">
        <v>350</v>
      </c>
      <c r="C438" s="117" t="s">
        <v>123</v>
      </c>
      <c r="D438" s="117" t="s">
        <v>123</v>
      </c>
      <c r="E438" s="226">
        <f t="shared" si="8"/>
        <v>1.5</v>
      </c>
      <c r="F438" s="214">
        <v>1.5</v>
      </c>
      <c r="G438" s="224">
        <v>0</v>
      </c>
    </row>
    <row r="439" spans="1:7">
      <c r="A439" s="116" t="s">
        <v>351</v>
      </c>
      <c r="B439" s="117" t="s">
        <v>350</v>
      </c>
      <c r="C439" s="117" t="s">
        <v>123</v>
      </c>
      <c r="D439" s="117" t="s">
        <v>123</v>
      </c>
      <c r="E439" s="226">
        <f t="shared" si="8"/>
        <v>1.5</v>
      </c>
      <c r="F439" s="214">
        <v>1.5</v>
      </c>
      <c r="G439" s="224">
        <v>0</v>
      </c>
    </row>
    <row r="440" spans="1:7">
      <c r="A440" s="116" t="s">
        <v>123</v>
      </c>
      <c r="B440" s="117" t="s">
        <v>123</v>
      </c>
      <c r="C440" s="117" t="s">
        <v>1035</v>
      </c>
      <c r="D440" s="117" t="s">
        <v>1073</v>
      </c>
      <c r="E440" s="226">
        <f t="shared" si="8"/>
        <v>1.5</v>
      </c>
      <c r="F440" s="214">
        <v>1.5</v>
      </c>
      <c r="G440" s="224">
        <v>0</v>
      </c>
    </row>
    <row r="441" spans="1:7">
      <c r="A441" s="116" t="s">
        <v>352</v>
      </c>
      <c r="B441" s="117" t="s">
        <v>353</v>
      </c>
      <c r="C441" s="117" t="s">
        <v>123</v>
      </c>
      <c r="D441" s="117" t="s">
        <v>123</v>
      </c>
      <c r="E441" s="226">
        <f t="shared" si="8"/>
        <v>411</v>
      </c>
      <c r="F441" s="214">
        <v>211</v>
      </c>
      <c r="G441" s="224">
        <v>200</v>
      </c>
    </row>
    <row r="442" spans="1:7">
      <c r="A442" s="116" t="s">
        <v>359</v>
      </c>
      <c r="B442" s="117" t="s">
        <v>360</v>
      </c>
      <c r="C442" s="117" t="s">
        <v>123</v>
      </c>
      <c r="D442" s="117" t="s">
        <v>123</v>
      </c>
      <c r="E442" s="226">
        <f t="shared" si="8"/>
        <v>210</v>
      </c>
      <c r="F442" s="214">
        <v>10</v>
      </c>
      <c r="G442" s="224">
        <v>200</v>
      </c>
    </row>
    <row r="443" spans="1:7">
      <c r="A443" s="116" t="s">
        <v>361</v>
      </c>
      <c r="B443" s="117" t="s">
        <v>362</v>
      </c>
      <c r="C443" s="117" t="s">
        <v>123</v>
      </c>
      <c r="D443" s="117" t="s">
        <v>123</v>
      </c>
      <c r="E443" s="226">
        <f t="shared" si="8"/>
        <v>210</v>
      </c>
      <c r="F443" s="214">
        <v>10</v>
      </c>
      <c r="G443" s="224">
        <v>200</v>
      </c>
    </row>
    <row r="444" spans="1:7">
      <c r="A444" s="116" t="s">
        <v>123</v>
      </c>
      <c r="B444" s="117" t="s">
        <v>123</v>
      </c>
      <c r="C444" s="117" t="s">
        <v>1076</v>
      </c>
      <c r="D444" s="117" t="s">
        <v>1077</v>
      </c>
      <c r="E444" s="226">
        <f t="shared" si="8"/>
        <v>10</v>
      </c>
      <c r="F444" s="214">
        <v>10</v>
      </c>
      <c r="G444" s="224">
        <v>0</v>
      </c>
    </row>
    <row r="445" spans="1:7">
      <c r="A445" s="116" t="s">
        <v>123</v>
      </c>
      <c r="B445" s="117" t="s">
        <v>123</v>
      </c>
      <c r="C445" s="117" t="s">
        <v>1076</v>
      </c>
      <c r="D445" s="117" t="s">
        <v>1078</v>
      </c>
      <c r="E445" s="226">
        <f t="shared" si="8"/>
        <v>200</v>
      </c>
      <c r="F445" s="214">
        <v>0</v>
      </c>
      <c r="G445" s="224">
        <v>200</v>
      </c>
    </row>
    <row r="446" spans="1:7">
      <c r="A446" s="116" t="s">
        <v>363</v>
      </c>
      <c r="B446" s="117" t="s">
        <v>364</v>
      </c>
      <c r="C446" s="117" t="s">
        <v>123</v>
      </c>
      <c r="D446" s="117" t="s">
        <v>123</v>
      </c>
      <c r="E446" s="226">
        <f t="shared" si="8"/>
        <v>201</v>
      </c>
      <c r="F446" s="214">
        <v>201</v>
      </c>
      <c r="G446" s="224">
        <v>0</v>
      </c>
    </row>
    <row r="447" spans="1:7">
      <c r="A447" s="116" t="s">
        <v>365</v>
      </c>
      <c r="B447" s="117" t="s">
        <v>366</v>
      </c>
      <c r="C447" s="117" t="s">
        <v>123</v>
      </c>
      <c r="D447" s="117" t="s">
        <v>123</v>
      </c>
      <c r="E447" s="226">
        <f t="shared" ref="E447:E506" si="10">F447+G447</f>
        <v>201</v>
      </c>
      <c r="F447" s="214">
        <v>201</v>
      </c>
      <c r="G447" s="224">
        <v>0</v>
      </c>
    </row>
    <row r="448" spans="1:7">
      <c r="A448" s="116" t="s">
        <v>123</v>
      </c>
      <c r="B448" s="117" t="s">
        <v>123</v>
      </c>
      <c r="C448" s="117" t="s">
        <v>1079</v>
      </c>
      <c r="D448" s="117" t="s">
        <v>1080</v>
      </c>
      <c r="E448" s="226">
        <f t="shared" si="10"/>
        <v>1</v>
      </c>
      <c r="F448" s="214">
        <v>1</v>
      </c>
      <c r="G448" s="224">
        <v>0</v>
      </c>
    </row>
    <row r="449" spans="1:7">
      <c r="A449" s="116" t="s">
        <v>123</v>
      </c>
      <c r="B449" s="117" t="s">
        <v>123</v>
      </c>
      <c r="C449" s="117" t="s">
        <v>843</v>
      </c>
      <c r="D449" s="117" t="s">
        <v>1081</v>
      </c>
      <c r="E449" s="226">
        <f t="shared" si="10"/>
        <v>200</v>
      </c>
      <c r="F449" s="214">
        <v>200</v>
      </c>
      <c r="G449" s="224">
        <v>0</v>
      </c>
    </row>
    <row r="450" spans="1:7">
      <c r="A450" s="116" t="s">
        <v>367</v>
      </c>
      <c r="B450" s="117" t="s">
        <v>368</v>
      </c>
      <c r="C450" s="117" t="s">
        <v>123</v>
      </c>
      <c r="D450" s="117" t="s">
        <v>123</v>
      </c>
      <c r="E450" s="226">
        <f t="shared" si="10"/>
        <v>4256.5977000000003</v>
      </c>
      <c r="F450" s="214">
        <v>3193.9847</v>
      </c>
      <c r="G450" s="224">
        <v>1062.6130000000001</v>
      </c>
    </row>
    <row r="451" spans="1:7">
      <c r="A451" s="116" t="s">
        <v>369</v>
      </c>
      <c r="B451" s="117" t="s">
        <v>370</v>
      </c>
      <c r="C451" s="117" t="s">
        <v>123</v>
      </c>
      <c r="D451" s="117" t="s">
        <v>123</v>
      </c>
      <c r="E451" s="226">
        <f t="shared" si="10"/>
        <v>930.09770000000003</v>
      </c>
      <c r="F451" s="214">
        <v>387.98469999999998</v>
      </c>
      <c r="G451" s="224">
        <v>542.11300000000006</v>
      </c>
    </row>
    <row r="452" spans="1:7">
      <c r="A452" s="116" t="s">
        <v>371</v>
      </c>
      <c r="B452" s="117" t="s">
        <v>129</v>
      </c>
      <c r="C452" s="117" t="s">
        <v>123</v>
      </c>
      <c r="D452" s="117" t="s">
        <v>123</v>
      </c>
      <c r="E452" s="226">
        <f t="shared" si="10"/>
        <v>0.8</v>
      </c>
      <c r="F452" s="214">
        <v>0.8</v>
      </c>
      <c r="G452" s="224">
        <v>0</v>
      </c>
    </row>
    <row r="453" spans="1:7">
      <c r="A453" s="116" t="s">
        <v>123</v>
      </c>
      <c r="B453" s="117" t="s">
        <v>123</v>
      </c>
      <c r="C453" s="117" t="s">
        <v>1082</v>
      </c>
      <c r="D453" s="117" t="s">
        <v>816</v>
      </c>
      <c r="E453" s="226">
        <f t="shared" si="10"/>
        <v>0.8</v>
      </c>
      <c r="F453" s="214">
        <v>0.8</v>
      </c>
      <c r="G453" s="224">
        <v>0</v>
      </c>
    </row>
    <row r="454" spans="1:7">
      <c r="A454" s="116" t="s">
        <v>372</v>
      </c>
      <c r="B454" s="117" t="s">
        <v>131</v>
      </c>
      <c r="C454" s="117" t="s">
        <v>123</v>
      </c>
      <c r="D454" s="117" t="s">
        <v>123</v>
      </c>
      <c r="E454" s="226">
        <f t="shared" si="10"/>
        <v>1</v>
      </c>
      <c r="F454" s="214">
        <v>1</v>
      </c>
      <c r="G454" s="224">
        <v>0</v>
      </c>
    </row>
    <row r="455" spans="1:7">
      <c r="A455" s="116" t="s">
        <v>123</v>
      </c>
      <c r="B455" s="117" t="s">
        <v>123</v>
      </c>
      <c r="C455" s="117" t="s">
        <v>1082</v>
      </c>
      <c r="D455" s="117" t="s">
        <v>1083</v>
      </c>
      <c r="E455" s="226">
        <f t="shared" si="10"/>
        <v>1</v>
      </c>
      <c r="F455" s="214">
        <v>1</v>
      </c>
      <c r="G455" s="224">
        <v>0</v>
      </c>
    </row>
    <row r="456" spans="1:7">
      <c r="A456" s="116" t="s">
        <v>373</v>
      </c>
      <c r="B456" s="117" t="s">
        <v>374</v>
      </c>
      <c r="C456" s="117" t="s">
        <v>123</v>
      </c>
      <c r="D456" s="117" t="s">
        <v>123</v>
      </c>
      <c r="E456" s="226">
        <f t="shared" si="10"/>
        <v>0.4</v>
      </c>
      <c r="F456" s="214">
        <v>0.4</v>
      </c>
      <c r="G456" s="224">
        <v>0</v>
      </c>
    </row>
    <row r="457" spans="1:7">
      <c r="A457" s="116" t="s">
        <v>123</v>
      </c>
      <c r="B457" s="117" t="s">
        <v>123</v>
      </c>
      <c r="C457" s="117" t="s">
        <v>1084</v>
      </c>
      <c r="D457" s="117" t="s">
        <v>816</v>
      </c>
      <c r="E457" s="226">
        <f t="shared" si="10"/>
        <v>0.4</v>
      </c>
      <c r="F457" s="214">
        <v>0.4</v>
      </c>
      <c r="G457" s="224">
        <v>0</v>
      </c>
    </row>
    <row r="458" spans="1:7">
      <c r="A458" s="116" t="s">
        <v>375</v>
      </c>
      <c r="B458" s="117" t="s">
        <v>376</v>
      </c>
      <c r="C458" s="117" t="s">
        <v>123</v>
      </c>
      <c r="D458" s="117" t="s">
        <v>123</v>
      </c>
      <c r="E458" s="226">
        <f t="shared" si="10"/>
        <v>1.2</v>
      </c>
      <c r="F458" s="214">
        <v>0</v>
      </c>
      <c r="G458" s="224">
        <v>1.2</v>
      </c>
    </row>
    <row r="459" spans="1:7">
      <c r="A459" s="116" t="s">
        <v>123</v>
      </c>
      <c r="B459" s="117" t="s">
        <v>123</v>
      </c>
      <c r="C459" s="117" t="s">
        <v>1082</v>
      </c>
      <c r="D459" s="117" t="s">
        <v>1085</v>
      </c>
      <c r="E459" s="226">
        <f t="shared" si="10"/>
        <v>1.2</v>
      </c>
      <c r="F459" s="214">
        <v>0</v>
      </c>
      <c r="G459" s="224">
        <v>1.2</v>
      </c>
    </row>
    <row r="460" spans="1:7">
      <c r="A460" s="116" t="s">
        <v>377</v>
      </c>
      <c r="B460" s="117" t="s">
        <v>378</v>
      </c>
      <c r="C460" s="117" t="s">
        <v>123</v>
      </c>
      <c r="D460" s="117" t="s">
        <v>123</v>
      </c>
      <c r="E460" s="226">
        <f t="shared" si="10"/>
        <v>98.1</v>
      </c>
      <c r="F460" s="214">
        <v>98.1</v>
      </c>
      <c r="G460" s="224">
        <v>0</v>
      </c>
    </row>
    <row r="461" spans="1:7">
      <c r="A461" s="116" t="s">
        <v>123</v>
      </c>
      <c r="B461" s="117" t="s">
        <v>123</v>
      </c>
      <c r="C461" s="117" t="s">
        <v>1082</v>
      </c>
      <c r="D461" s="117" t="s">
        <v>1086</v>
      </c>
      <c r="E461" s="226">
        <f t="shared" si="10"/>
        <v>20</v>
      </c>
      <c r="F461" s="214">
        <v>20</v>
      </c>
      <c r="G461" s="224">
        <v>0</v>
      </c>
    </row>
    <row r="462" spans="1:7">
      <c r="A462" s="116" t="s">
        <v>123</v>
      </c>
      <c r="B462" s="117" t="s">
        <v>123</v>
      </c>
      <c r="C462" s="117" t="s">
        <v>1082</v>
      </c>
      <c r="D462" s="117" t="s">
        <v>1087</v>
      </c>
      <c r="E462" s="226">
        <f t="shared" si="10"/>
        <v>1.6</v>
      </c>
      <c r="F462" s="214">
        <v>1.6</v>
      </c>
      <c r="G462" s="224">
        <v>0</v>
      </c>
    </row>
    <row r="463" spans="1:7">
      <c r="A463" s="116" t="s">
        <v>123</v>
      </c>
      <c r="B463" s="117" t="s">
        <v>123</v>
      </c>
      <c r="C463" s="117" t="s">
        <v>1082</v>
      </c>
      <c r="D463" s="117" t="s">
        <v>1088</v>
      </c>
      <c r="E463" s="226">
        <f t="shared" si="10"/>
        <v>76.5</v>
      </c>
      <c r="F463" s="214">
        <v>76.5</v>
      </c>
      <c r="G463" s="224">
        <v>0</v>
      </c>
    </row>
    <row r="464" spans="1:7">
      <c r="A464" s="116" t="s">
        <v>379</v>
      </c>
      <c r="B464" s="117" t="s">
        <v>380</v>
      </c>
      <c r="C464" s="117" t="s">
        <v>123</v>
      </c>
      <c r="D464" s="117" t="s">
        <v>123</v>
      </c>
      <c r="E464" s="226">
        <f t="shared" si="10"/>
        <v>100</v>
      </c>
      <c r="F464" s="214">
        <v>100</v>
      </c>
      <c r="G464" s="224">
        <v>0</v>
      </c>
    </row>
    <row r="465" spans="1:7">
      <c r="A465" s="116" t="s">
        <v>123</v>
      </c>
      <c r="B465" s="117" t="s">
        <v>123</v>
      </c>
      <c r="C465" s="117" t="s">
        <v>1082</v>
      </c>
      <c r="D465" s="117" t="s">
        <v>1089</v>
      </c>
      <c r="E465" s="226">
        <f t="shared" si="10"/>
        <v>100</v>
      </c>
      <c r="F465" s="214">
        <v>100</v>
      </c>
      <c r="G465" s="224">
        <v>0</v>
      </c>
    </row>
    <row r="466" spans="1:7">
      <c r="A466" s="116" t="s">
        <v>381</v>
      </c>
      <c r="B466" s="117" t="s">
        <v>382</v>
      </c>
      <c r="C466" s="117" t="s">
        <v>123</v>
      </c>
      <c r="D466" s="117" t="s">
        <v>123</v>
      </c>
      <c r="E466" s="226">
        <f t="shared" si="10"/>
        <v>728.59770000000003</v>
      </c>
      <c r="F466" s="214">
        <v>187.68469999999999</v>
      </c>
      <c r="G466" s="224">
        <v>540.91300000000001</v>
      </c>
    </row>
    <row r="467" spans="1:7">
      <c r="A467" s="116" t="s">
        <v>123</v>
      </c>
      <c r="B467" s="117" t="s">
        <v>123</v>
      </c>
      <c r="C467" s="117" t="s">
        <v>1082</v>
      </c>
      <c r="D467" s="117" t="s">
        <v>1090</v>
      </c>
      <c r="E467" s="226">
        <f t="shared" si="10"/>
        <v>9.7919999999999998</v>
      </c>
      <c r="F467" s="214">
        <v>9.7919999999999998</v>
      </c>
      <c r="G467" s="224">
        <v>0</v>
      </c>
    </row>
    <row r="468" spans="1:7">
      <c r="A468" s="116" t="s">
        <v>123</v>
      </c>
      <c r="B468" s="117" t="s">
        <v>123</v>
      </c>
      <c r="C468" s="117" t="s">
        <v>1082</v>
      </c>
      <c r="D468" s="117" t="s">
        <v>1091</v>
      </c>
      <c r="E468" s="226">
        <f t="shared" si="10"/>
        <v>0.1152</v>
      </c>
      <c r="F468" s="214">
        <v>0</v>
      </c>
      <c r="G468" s="224">
        <v>0.1152</v>
      </c>
    </row>
    <row r="469" spans="1:7">
      <c r="A469" s="116" t="s">
        <v>123</v>
      </c>
      <c r="B469" s="117" t="s">
        <v>123</v>
      </c>
      <c r="C469" s="117" t="s">
        <v>1082</v>
      </c>
      <c r="D469" s="117" t="s">
        <v>1092</v>
      </c>
      <c r="E469" s="226">
        <f t="shared" si="10"/>
        <v>0.86399999999999999</v>
      </c>
      <c r="F469" s="214">
        <v>0.86399999999999999</v>
      </c>
      <c r="G469" s="224">
        <v>0</v>
      </c>
    </row>
    <row r="470" spans="1:7">
      <c r="A470" s="116" t="s">
        <v>123</v>
      </c>
      <c r="B470" s="117" t="s">
        <v>123</v>
      </c>
      <c r="C470" s="117" t="s">
        <v>1082</v>
      </c>
      <c r="D470" s="117" t="s">
        <v>1093</v>
      </c>
      <c r="E470" s="226">
        <f t="shared" si="10"/>
        <v>4.125</v>
      </c>
      <c r="F470" s="214">
        <v>0</v>
      </c>
      <c r="G470" s="224">
        <v>4.125</v>
      </c>
    </row>
    <row r="471" spans="1:7">
      <c r="A471" s="116" t="s">
        <v>123</v>
      </c>
      <c r="B471" s="117" t="s">
        <v>123</v>
      </c>
      <c r="C471" s="117" t="s">
        <v>1082</v>
      </c>
      <c r="D471" s="117" t="s">
        <v>1094</v>
      </c>
      <c r="E471" s="226">
        <f t="shared" si="10"/>
        <v>0.17280000000000001</v>
      </c>
      <c r="F471" s="214">
        <v>0</v>
      </c>
      <c r="G471" s="224">
        <v>0.17280000000000001</v>
      </c>
    </row>
    <row r="472" spans="1:7">
      <c r="A472" s="116" t="s">
        <v>123</v>
      </c>
      <c r="B472" s="117" t="s">
        <v>123</v>
      </c>
      <c r="C472" s="117" t="s">
        <v>1082</v>
      </c>
      <c r="D472" s="117" t="s">
        <v>1095</v>
      </c>
      <c r="E472" s="226">
        <f t="shared" si="10"/>
        <v>89</v>
      </c>
      <c r="F472" s="214">
        <v>0</v>
      </c>
      <c r="G472" s="224">
        <v>89</v>
      </c>
    </row>
    <row r="473" spans="1:7">
      <c r="A473" s="116" t="s">
        <v>123</v>
      </c>
      <c r="B473" s="117" t="s">
        <v>123</v>
      </c>
      <c r="C473" s="117" t="s">
        <v>1084</v>
      </c>
      <c r="D473" s="117" t="s">
        <v>1096</v>
      </c>
      <c r="E473" s="226">
        <f t="shared" si="10"/>
        <v>1.5</v>
      </c>
      <c r="F473" s="214">
        <v>0</v>
      </c>
      <c r="G473" s="224">
        <v>1.5</v>
      </c>
    </row>
    <row r="474" spans="1:7">
      <c r="A474" s="116" t="s">
        <v>123</v>
      </c>
      <c r="B474" s="117" t="s">
        <v>123</v>
      </c>
      <c r="C474" s="117" t="s">
        <v>1097</v>
      </c>
      <c r="D474" s="117" t="s">
        <v>1098</v>
      </c>
      <c r="E474" s="226">
        <f t="shared" si="10"/>
        <v>167.90870000000001</v>
      </c>
      <c r="F474" s="214">
        <v>167.90870000000001</v>
      </c>
      <c r="G474" s="224">
        <v>0</v>
      </c>
    </row>
    <row r="475" spans="1:7">
      <c r="A475" s="116" t="s">
        <v>123</v>
      </c>
      <c r="B475" s="117" t="s">
        <v>123</v>
      </c>
      <c r="C475" s="117" t="s">
        <v>1097</v>
      </c>
      <c r="D475" s="117" t="s">
        <v>1099</v>
      </c>
      <c r="E475" s="226">
        <f t="shared" si="10"/>
        <v>446</v>
      </c>
      <c r="F475" s="214">
        <v>0</v>
      </c>
      <c r="G475" s="224">
        <v>446</v>
      </c>
    </row>
    <row r="476" spans="1:7">
      <c r="A476" s="116" t="s">
        <v>123</v>
      </c>
      <c r="B476" s="117" t="s">
        <v>123</v>
      </c>
      <c r="C476" s="117" t="s">
        <v>1100</v>
      </c>
      <c r="D476" s="117" t="s">
        <v>1101</v>
      </c>
      <c r="E476" s="226">
        <f t="shared" si="10"/>
        <v>3</v>
      </c>
      <c r="F476" s="214">
        <v>3</v>
      </c>
      <c r="G476" s="224">
        <v>0</v>
      </c>
    </row>
    <row r="477" spans="1:7">
      <c r="A477" s="116" t="s">
        <v>123</v>
      </c>
      <c r="B477" s="117" t="s">
        <v>123</v>
      </c>
      <c r="C477" s="117" t="s">
        <v>1100</v>
      </c>
      <c r="D477" s="117" t="s">
        <v>1102</v>
      </c>
      <c r="E477" s="226">
        <f t="shared" si="10"/>
        <v>5</v>
      </c>
      <c r="F477" s="214">
        <v>5</v>
      </c>
      <c r="G477" s="224">
        <v>0</v>
      </c>
    </row>
    <row r="478" spans="1:7">
      <c r="A478" s="116" t="s">
        <v>123</v>
      </c>
      <c r="B478" s="117" t="s">
        <v>123</v>
      </c>
      <c r="C478" s="117" t="s">
        <v>1100</v>
      </c>
      <c r="D478" s="117" t="s">
        <v>816</v>
      </c>
      <c r="E478" s="226">
        <f t="shared" si="10"/>
        <v>0.4</v>
      </c>
      <c r="F478" s="214">
        <v>0.4</v>
      </c>
      <c r="G478" s="224">
        <v>0</v>
      </c>
    </row>
    <row r="479" spans="1:7">
      <c r="A479" s="116" t="s">
        <v>123</v>
      </c>
      <c r="B479" s="117" t="s">
        <v>123</v>
      </c>
      <c r="C479" s="117" t="s">
        <v>1100</v>
      </c>
      <c r="D479" s="117" t="s">
        <v>859</v>
      </c>
      <c r="E479" s="226">
        <f t="shared" si="10"/>
        <v>0.72</v>
      </c>
      <c r="F479" s="214">
        <v>0.72</v>
      </c>
      <c r="G479" s="224">
        <v>0</v>
      </c>
    </row>
    <row r="480" spans="1:7">
      <c r="A480" s="116" t="s">
        <v>383</v>
      </c>
      <c r="B480" s="117" t="s">
        <v>384</v>
      </c>
      <c r="C480" s="117" t="s">
        <v>123</v>
      </c>
      <c r="D480" s="117" t="s">
        <v>123</v>
      </c>
      <c r="E480" s="226">
        <f t="shared" si="10"/>
        <v>3289</v>
      </c>
      <c r="F480" s="214">
        <v>2806</v>
      </c>
      <c r="G480" s="224">
        <v>483</v>
      </c>
    </row>
    <row r="481" spans="1:7">
      <c r="A481" s="116" t="s">
        <v>385</v>
      </c>
      <c r="B481" s="117" t="s">
        <v>129</v>
      </c>
      <c r="C481" s="117" t="s">
        <v>123</v>
      </c>
      <c r="D481" s="117" t="s">
        <v>123</v>
      </c>
      <c r="E481" s="226">
        <f t="shared" si="10"/>
        <v>1473</v>
      </c>
      <c r="F481" s="214">
        <v>1473</v>
      </c>
      <c r="G481" s="224">
        <v>0</v>
      </c>
    </row>
    <row r="482" spans="1:7">
      <c r="A482" s="116" t="s">
        <v>123</v>
      </c>
      <c r="B482" s="117" t="s">
        <v>123</v>
      </c>
      <c r="C482" s="117" t="s">
        <v>1082</v>
      </c>
      <c r="D482" s="117" t="s">
        <v>854</v>
      </c>
      <c r="E482" s="226">
        <f t="shared" si="10"/>
        <v>1422</v>
      </c>
      <c r="F482" s="214">
        <v>1422</v>
      </c>
      <c r="G482" s="224">
        <v>0</v>
      </c>
    </row>
    <row r="483" spans="1:7">
      <c r="A483" s="116" t="s">
        <v>123</v>
      </c>
      <c r="B483" s="117" t="s">
        <v>123</v>
      </c>
      <c r="C483" s="117" t="s">
        <v>1082</v>
      </c>
      <c r="D483" s="117" t="s">
        <v>835</v>
      </c>
      <c r="E483" s="226">
        <f t="shared" si="10"/>
        <v>51</v>
      </c>
      <c r="F483" s="214">
        <v>51</v>
      </c>
      <c r="G483" s="224">
        <v>0</v>
      </c>
    </row>
    <row r="484" spans="1:7">
      <c r="A484" s="116" t="s">
        <v>386</v>
      </c>
      <c r="B484" s="117" t="s">
        <v>387</v>
      </c>
      <c r="C484" s="117" t="s">
        <v>123</v>
      </c>
      <c r="D484" s="117" t="s">
        <v>123</v>
      </c>
      <c r="E484" s="226">
        <f t="shared" si="10"/>
        <v>662</v>
      </c>
      <c r="F484" s="214">
        <v>608</v>
      </c>
      <c r="G484" s="224">
        <v>54</v>
      </c>
    </row>
    <row r="485" spans="1:7">
      <c r="A485" s="116" t="s">
        <v>123</v>
      </c>
      <c r="B485" s="117" t="s">
        <v>123</v>
      </c>
      <c r="C485" s="117" t="s">
        <v>1082</v>
      </c>
      <c r="D485" s="117" t="s">
        <v>1103</v>
      </c>
      <c r="E485" s="226">
        <f t="shared" si="10"/>
        <v>108</v>
      </c>
      <c r="F485" s="214">
        <v>108</v>
      </c>
      <c r="G485" s="224">
        <v>0</v>
      </c>
    </row>
    <row r="486" spans="1:7">
      <c r="A486" s="116" t="s">
        <v>123</v>
      </c>
      <c r="B486" s="117" t="s">
        <v>123</v>
      </c>
      <c r="C486" s="117" t="s">
        <v>1082</v>
      </c>
      <c r="D486" s="117" t="s">
        <v>1104</v>
      </c>
      <c r="E486" s="226">
        <f t="shared" si="10"/>
        <v>54</v>
      </c>
      <c r="F486" s="214">
        <v>0</v>
      </c>
      <c r="G486" s="224">
        <v>54</v>
      </c>
    </row>
    <row r="487" spans="1:7">
      <c r="A487" s="116" t="s">
        <v>123</v>
      </c>
      <c r="B487" s="117" t="s">
        <v>123</v>
      </c>
      <c r="C487" s="117" t="s">
        <v>1082</v>
      </c>
      <c r="D487" s="117" t="s">
        <v>1105</v>
      </c>
      <c r="E487" s="226">
        <f t="shared" si="10"/>
        <v>500</v>
      </c>
      <c r="F487" s="214">
        <v>500</v>
      </c>
      <c r="G487" s="224">
        <v>0</v>
      </c>
    </row>
    <row r="488" spans="1:7">
      <c r="A488" s="116" t="s">
        <v>388</v>
      </c>
      <c r="B488" s="117" t="s">
        <v>389</v>
      </c>
      <c r="C488" s="117" t="s">
        <v>123</v>
      </c>
      <c r="D488" s="117" t="s">
        <v>123</v>
      </c>
      <c r="E488" s="226">
        <f t="shared" si="10"/>
        <v>1154</v>
      </c>
      <c r="F488" s="214">
        <v>725</v>
      </c>
      <c r="G488" s="224">
        <v>429</v>
      </c>
    </row>
    <row r="489" spans="1:7">
      <c r="A489" s="116" t="s">
        <v>123</v>
      </c>
      <c r="B489" s="117" t="s">
        <v>123</v>
      </c>
      <c r="C489" s="117" t="s">
        <v>1106</v>
      </c>
      <c r="D489" s="117" t="s">
        <v>1107</v>
      </c>
      <c r="E489" s="226">
        <f t="shared" si="10"/>
        <v>558</v>
      </c>
      <c r="F489" s="214">
        <v>558</v>
      </c>
      <c r="G489" s="224">
        <v>0</v>
      </c>
    </row>
    <row r="490" spans="1:7">
      <c r="A490" s="116" t="s">
        <v>123</v>
      </c>
      <c r="B490" s="117" t="s">
        <v>123</v>
      </c>
      <c r="C490" s="117" t="s">
        <v>1106</v>
      </c>
      <c r="D490" s="117" t="s">
        <v>1108</v>
      </c>
      <c r="E490" s="226">
        <f t="shared" si="10"/>
        <v>429</v>
      </c>
      <c r="F490" s="214">
        <v>0</v>
      </c>
      <c r="G490" s="224">
        <v>429</v>
      </c>
    </row>
    <row r="491" spans="1:7">
      <c r="A491" s="116" t="s">
        <v>123</v>
      </c>
      <c r="B491" s="117" t="s">
        <v>123</v>
      </c>
      <c r="C491" s="117" t="s">
        <v>1106</v>
      </c>
      <c r="D491" s="117" t="s">
        <v>1109</v>
      </c>
      <c r="E491" s="226">
        <f t="shared" si="10"/>
        <v>167</v>
      </c>
      <c r="F491" s="214">
        <v>167</v>
      </c>
      <c r="G491" s="224">
        <v>0</v>
      </c>
    </row>
    <row r="492" spans="1:7">
      <c r="A492" s="116" t="s">
        <v>393</v>
      </c>
      <c r="B492" s="117" t="s">
        <v>394</v>
      </c>
      <c r="C492" s="117" t="s">
        <v>123</v>
      </c>
      <c r="D492" s="117" t="s">
        <v>123</v>
      </c>
      <c r="E492" s="226">
        <f t="shared" si="10"/>
        <v>37.5</v>
      </c>
      <c r="F492" s="214">
        <v>0</v>
      </c>
      <c r="G492" s="224">
        <v>37.5</v>
      </c>
    </row>
    <row r="493" spans="1:7">
      <c r="A493" s="116" t="s">
        <v>395</v>
      </c>
      <c r="B493" s="117" t="s">
        <v>394</v>
      </c>
      <c r="C493" s="117" t="s">
        <v>123</v>
      </c>
      <c r="D493" s="117" t="s">
        <v>123</v>
      </c>
      <c r="E493" s="226">
        <f t="shared" si="10"/>
        <v>37.5</v>
      </c>
      <c r="F493" s="214">
        <v>0</v>
      </c>
      <c r="G493" s="224">
        <v>37.5</v>
      </c>
    </row>
    <row r="494" spans="1:7">
      <c r="A494" s="116" t="s">
        <v>123</v>
      </c>
      <c r="B494" s="117" t="s">
        <v>123</v>
      </c>
      <c r="C494" s="117" t="s">
        <v>1082</v>
      </c>
      <c r="D494" s="117" t="s">
        <v>1110</v>
      </c>
      <c r="E494" s="226">
        <f t="shared" si="10"/>
        <v>27.5</v>
      </c>
      <c r="F494" s="214">
        <v>0</v>
      </c>
      <c r="G494" s="224">
        <v>27.5</v>
      </c>
    </row>
    <row r="495" spans="1:7">
      <c r="A495" s="116" t="s">
        <v>123</v>
      </c>
      <c r="B495" s="117" t="s">
        <v>123</v>
      </c>
      <c r="C495" s="117" t="s">
        <v>1084</v>
      </c>
      <c r="D495" s="117" t="s">
        <v>1111</v>
      </c>
      <c r="E495" s="226">
        <f t="shared" si="10"/>
        <v>10</v>
      </c>
      <c r="F495" s="214">
        <v>0</v>
      </c>
      <c r="G495" s="224">
        <v>10</v>
      </c>
    </row>
    <row r="496" spans="1:7">
      <c r="A496" s="116" t="s">
        <v>396</v>
      </c>
      <c r="B496" s="117" t="s">
        <v>397</v>
      </c>
      <c r="C496" s="117" t="s">
        <v>123</v>
      </c>
      <c r="D496" s="117" t="s">
        <v>123</v>
      </c>
      <c r="E496" s="226">
        <f t="shared" si="10"/>
        <v>19372.0314</v>
      </c>
      <c r="F496" s="214">
        <v>15011.841399999999</v>
      </c>
      <c r="G496" s="224">
        <v>4360.1899999999996</v>
      </c>
    </row>
    <row r="497" spans="1:7">
      <c r="A497" s="116" t="s">
        <v>398</v>
      </c>
      <c r="B497" s="117" t="s">
        <v>399</v>
      </c>
      <c r="C497" s="117" t="s">
        <v>123</v>
      </c>
      <c r="D497" s="117" t="s">
        <v>123</v>
      </c>
      <c r="E497" s="226">
        <f t="shared" si="10"/>
        <v>577.02</v>
      </c>
      <c r="F497" s="214">
        <v>577.02</v>
      </c>
      <c r="G497" s="224">
        <v>0</v>
      </c>
    </row>
    <row r="498" spans="1:7">
      <c r="A498" s="116" t="s">
        <v>401</v>
      </c>
      <c r="B498" s="117" t="s">
        <v>402</v>
      </c>
      <c r="C498" s="117" t="s">
        <v>123</v>
      </c>
      <c r="D498" s="117" t="s">
        <v>123</v>
      </c>
      <c r="E498" s="226">
        <f t="shared" si="10"/>
        <v>10.4</v>
      </c>
      <c r="F498" s="214">
        <v>10.4</v>
      </c>
      <c r="G498" s="224">
        <v>0</v>
      </c>
    </row>
    <row r="499" spans="1:7">
      <c r="A499" s="116" t="s">
        <v>123</v>
      </c>
      <c r="B499" s="117" t="s">
        <v>123</v>
      </c>
      <c r="C499" s="117" t="s">
        <v>1112</v>
      </c>
      <c r="D499" s="117" t="s">
        <v>862</v>
      </c>
      <c r="E499" s="226">
        <f t="shared" si="10"/>
        <v>0.4</v>
      </c>
      <c r="F499" s="214">
        <v>0.4</v>
      </c>
      <c r="G499" s="224">
        <v>0</v>
      </c>
    </row>
    <row r="500" spans="1:7">
      <c r="A500" s="116" t="s">
        <v>123</v>
      </c>
      <c r="B500" s="117" t="s">
        <v>123</v>
      </c>
      <c r="C500" s="117" t="s">
        <v>1112</v>
      </c>
      <c r="D500" s="117" t="s">
        <v>1113</v>
      </c>
      <c r="E500" s="226">
        <f t="shared" si="10"/>
        <v>10</v>
      </c>
      <c r="F500" s="214">
        <v>10</v>
      </c>
      <c r="G500" s="224">
        <v>0</v>
      </c>
    </row>
    <row r="501" spans="1:7">
      <c r="A501" s="116" t="s">
        <v>403</v>
      </c>
      <c r="B501" s="117" t="s">
        <v>404</v>
      </c>
      <c r="C501" s="117" t="s">
        <v>123</v>
      </c>
      <c r="D501" s="117" t="s">
        <v>123</v>
      </c>
      <c r="E501" s="226">
        <f t="shared" si="10"/>
        <v>566.62</v>
      </c>
      <c r="F501" s="214">
        <v>566.62</v>
      </c>
      <c r="G501" s="224">
        <v>0</v>
      </c>
    </row>
    <row r="502" spans="1:7">
      <c r="A502" s="116" t="s">
        <v>123</v>
      </c>
      <c r="B502" s="117" t="s">
        <v>123</v>
      </c>
      <c r="C502" s="117" t="s">
        <v>1114</v>
      </c>
      <c r="D502" s="117" t="s">
        <v>854</v>
      </c>
      <c r="E502" s="226">
        <f t="shared" si="10"/>
        <v>216</v>
      </c>
      <c r="F502" s="214">
        <v>216</v>
      </c>
      <c r="G502" s="224">
        <v>0</v>
      </c>
    </row>
    <row r="503" spans="1:7">
      <c r="A503" s="116" t="s">
        <v>123</v>
      </c>
      <c r="B503" s="117" t="s">
        <v>123</v>
      </c>
      <c r="C503" s="117" t="s">
        <v>1114</v>
      </c>
      <c r="D503" s="117" t="s">
        <v>862</v>
      </c>
      <c r="E503" s="226">
        <f t="shared" si="10"/>
        <v>0.4</v>
      </c>
      <c r="F503" s="214">
        <v>0.4</v>
      </c>
      <c r="G503" s="224">
        <v>0</v>
      </c>
    </row>
    <row r="504" spans="1:7">
      <c r="A504" s="116" t="s">
        <v>123</v>
      </c>
      <c r="B504" s="117" t="s">
        <v>123</v>
      </c>
      <c r="C504" s="117" t="s">
        <v>1114</v>
      </c>
      <c r="D504" s="117" t="s">
        <v>835</v>
      </c>
      <c r="E504" s="226">
        <f t="shared" si="10"/>
        <v>70</v>
      </c>
      <c r="F504" s="214">
        <v>70</v>
      </c>
      <c r="G504" s="224">
        <v>0</v>
      </c>
    </row>
    <row r="505" spans="1:7">
      <c r="A505" s="116" t="s">
        <v>123</v>
      </c>
      <c r="B505" s="117" t="s">
        <v>123</v>
      </c>
      <c r="C505" s="117" t="s">
        <v>1114</v>
      </c>
      <c r="D505" s="117" t="s">
        <v>1115</v>
      </c>
      <c r="E505" s="226">
        <f t="shared" si="10"/>
        <v>19.57</v>
      </c>
      <c r="F505" s="214">
        <v>19.57</v>
      </c>
      <c r="G505" s="224">
        <v>0</v>
      </c>
    </row>
    <row r="506" spans="1:7">
      <c r="A506" s="116" t="s">
        <v>123</v>
      </c>
      <c r="B506" s="117" t="s">
        <v>123</v>
      </c>
      <c r="C506" s="117" t="s">
        <v>1112</v>
      </c>
      <c r="D506" s="117" t="s">
        <v>854</v>
      </c>
      <c r="E506" s="226">
        <f t="shared" si="10"/>
        <v>210.45</v>
      </c>
      <c r="F506" s="214">
        <v>210.45</v>
      </c>
      <c r="G506" s="224">
        <v>0</v>
      </c>
    </row>
    <row r="507" spans="1:7">
      <c r="A507" s="116" t="s">
        <v>123</v>
      </c>
      <c r="B507" s="117" t="s">
        <v>123</v>
      </c>
      <c r="C507" s="117" t="s">
        <v>1112</v>
      </c>
      <c r="D507" s="117" t="s">
        <v>835</v>
      </c>
      <c r="E507" s="226">
        <f t="shared" ref="E507:E570" si="11">F507+G507</f>
        <v>50.2</v>
      </c>
      <c r="F507" s="214">
        <v>50.2</v>
      </c>
      <c r="G507" s="224">
        <v>0</v>
      </c>
    </row>
    <row r="508" spans="1:7">
      <c r="A508" s="116" t="s">
        <v>405</v>
      </c>
      <c r="B508" s="117" t="s">
        <v>406</v>
      </c>
      <c r="C508" s="117" t="s">
        <v>123</v>
      </c>
      <c r="D508" s="117" t="s">
        <v>123</v>
      </c>
      <c r="E508" s="226">
        <f t="shared" si="11"/>
        <v>265.23900000000003</v>
      </c>
      <c r="F508" s="214">
        <v>225.239</v>
      </c>
      <c r="G508" s="224">
        <v>40</v>
      </c>
    </row>
    <row r="509" spans="1:7">
      <c r="A509" s="116" t="s">
        <v>408</v>
      </c>
      <c r="B509" s="117" t="s">
        <v>409</v>
      </c>
      <c r="C509" s="117" t="s">
        <v>123</v>
      </c>
      <c r="D509" s="117" t="s">
        <v>123</v>
      </c>
      <c r="E509" s="226">
        <f t="shared" si="11"/>
        <v>80.558999999999997</v>
      </c>
      <c r="F509" s="214">
        <v>40.558999999999997</v>
      </c>
      <c r="G509" s="224">
        <v>40</v>
      </c>
    </row>
    <row r="510" spans="1:7">
      <c r="A510" s="116" t="s">
        <v>123</v>
      </c>
      <c r="B510" s="117" t="s">
        <v>123</v>
      </c>
      <c r="C510" s="117" t="s">
        <v>1116</v>
      </c>
      <c r="D510" s="229" t="s">
        <v>1603</v>
      </c>
      <c r="E510" s="226">
        <f t="shared" si="11"/>
        <v>40.558999999999997</v>
      </c>
      <c r="F510" s="214">
        <v>40.558999999999997</v>
      </c>
      <c r="G510" s="224">
        <v>0</v>
      </c>
    </row>
    <row r="511" spans="1:7">
      <c r="A511" s="116" t="s">
        <v>123</v>
      </c>
      <c r="B511" s="117" t="s">
        <v>123</v>
      </c>
      <c r="C511" s="117" t="s">
        <v>821</v>
      </c>
      <c r="D511" s="117" t="s">
        <v>1117</v>
      </c>
      <c r="E511" s="226">
        <f t="shared" si="11"/>
        <v>8</v>
      </c>
      <c r="F511" s="214">
        <v>0</v>
      </c>
      <c r="G511" s="224">
        <v>8</v>
      </c>
    </row>
    <row r="512" spans="1:7">
      <c r="A512" s="116" t="s">
        <v>123</v>
      </c>
      <c r="B512" s="117" t="s">
        <v>123</v>
      </c>
      <c r="C512" s="117" t="s">
        <v>823</v>
      </c>
      <c r="D512" s="117" t="s">
        <v>1117</v>
      </c>
      <c r="E512" s="226">
        <f t="shared" si="11"/>
        <v>8</v>
      </c>
      <c r="F512" s="214">
        <v>0</v>
      </c>
      <c r="G512" s="224">
        <v>8</v>
      </c>
    </row>
    <row r="513" spans="1:7">
      <c r="A513" s="116" t="s">
        <v>123</v>
      </c>
      <c r="B513" s="117" t="s">
        <v>123</v>
      </c>
      <c r="C513" s="117" t="s">
        <v>825</v>
      </c>
      <c r="D513" s="117" t="s">
        <v>1117</v>
      </c>
      <c r="E513" s="226">
        <f t="shared" si="11"/>
        <v>14</v>
      </c>
      <c r="F513" s="214">
        <v>0</v>
      </c>
      <c r="G513" s="224">
        <v>14</v>
      </c>
    </row>
    <row r="514" spans="1:7">
      <c r="A514" s="116" t="s">
        <v>123</v>
      </c>
      <c r="B514" s="117" t="s">
        <v>123</v>
      </c>
      <c r="C514" s="117" t="s">
        <v>827</v>
      </c>
      <c r="D514" s="117" t="s">
        <v>1117</v>
      </c>
      <c r="E514" s="226">
        <f t="shared" si="11"/>
        <v>10</v>
      </c>
      <c r="F514" s="214">
        <v>0</v>
      </c>
      <c r="G514" s="224">
        <v>10</v>
      </c>
    </row>
    <row r="515" spans="1:7">
      <c r="A515" s="116" t="s">
        <v>410</v>
      </c>
      <c r="B515" s="117" t="s">
        <v>411</v>
      </c>
      <c r="C515" s="117" t="s">
        <v>123</v>
      </c>
      <c r="D515" s="117" t="s">
        <v>123</v>
      </c>
      <c r="E515" s="226">
        <f t="shared" si="11"/>
        <v>184.68</v>
      </c>
      <c r="F515" s="214">
        <v>184.68</v>
      </c>
      <c r="G515" s="224">
        <v>0</v>
      </c>
    </row>
    <row r="516" spans="1:7">
      <c r="A516" s="116" t="s">
        <v>123</v>
      </c>
      <c r="B516" s="117" t="s">
        <v>123</v>
      </c>
      <c r="C516" s="117" t="s">
        <v>1116</v>
      </c>
      <c r="D516" s="117" t="s">
        <v>1118</v>
      </c>
      <c r="E516" s="226">
        <f t="shared" si="11"/>
        <v>52</v>
      </c>
      <c r="F516" s="214">
        <v>52</v>
      </c>
      <c r="G516" s="224">
        <v>0</v>
      </c>
    </row>
    <row r="517" spans="1:7">
      <c r="A517" s="116" t="s">
        <v>123</v>
      </c>
      <c r="B517" s="117" t="s">
        <v>123</v>
      </c>
      <c r="C517" s="117" t="s">
        <v>1116</v>
      </c>
      <c r="D517" s="117" t="s">
        <v>1119</v>
      </c>
      <c r="E517" s="226">
        <f t="shared" si="11"/>
        <v>21.6</v>
      </c>
      <c r="F517" s="214">
        <v>21.6</v>
      </c>
      <c r="G517" s="224">
        <v>0</v>
      </c>
    </row>
    <row r="518" spans="1:7">
      <c r="A518" s="116" t="s">
        <v>123</v>
      </c>
      <c r="B518" s="117" t="s">
        <v>123</v>
      </c>
      <c r="C518" s="117" t="s">
        <v>1116</v>
      </c>
      <c r="D518" s="117" t="s">
        <v>1120</v>
      </c>
      <c r="E518" s="226">
        <f t="shared" si="11"/>
        <v>1.2</v>
      </c>
      <c r="F518" s="214">
        <v>1.2</v>
      </c>
      <c r="G518" s="224">
        <v>0</v>
      </c>
    </row>
    <row r="519" spans="1:7">
      <c r="A519" s="116" t="s">
        <v>123</v>
      </c>
      <c r="B519" s="117" t="s">
        <v>123</v>
      </c>
      <c r="C519" s="117" t="s">
        <v>1116</v>
      </c>
      <c r="D519" s="117" t="s">
        <v>854</v>
      </c>
      <c r="E519" s="226">
        <f t="shared" si="11"/>
        <v>25.5</v>
      </c>
      <c r="F519" s="214">
        <v>25.5</v>
      </c>
      <c r="G519" s="224">
        <v>0</v>
      </c>
    </row>
    <row r="520" spans="1:7">
      <c r="A520" s="116" t="s">
        <v>123</v>
      </c>
      <c r="B520" s="117" t="s">
        <v>123</v>
      </c>
      <c r="C520" s="117" t="s">
        <v>1116</v>
      </c>
      <c r="D520" s="117" t="s">
        <v>862</v>
      </c>
      <c r="E520" s="226">
        <f t="shared" si="11"/>
        <v>0.4</v>
      </c>
      <c r="F520" s="214">
        <v>0.4</v>
      </c>
      <c r="G520" s="224">
        <v>0</v>
      </c>
    </row>
    <row r="521" spans="1:7">
      <c r="A521" s="116" t="s">
        <v>123</v>
      </c>
      <c r="B521" s="117" t="s">
        <v>123</v>
      </c>
      <c r="C521" s="117" t="s">
        <v>1116</v>
      </c>
      <c r="D521" s="117" t="s">
        <v>835</v>
      </c>
      <c r="E521" s="226">
        <f t="shared" si="11"/>
        <v>19.600000000000001</v>
      </c>
      <c r="F521" s="214">
        <v>19.600000000000001</v>
      </c>
      <c r="G521" s="224">
        <v>0</v>
      </c>
    </row>
    <row r="522" spans="1:7">
      <c r="A522" s="116" t="s">
        <v>123</v>
      </c>
      <c r="B522" s="117" t="s">
        <v>123</v>
      </c>
      <c r="C522" s="117" t="s">
        <v>1116</v>
      </c>
      <c r="D522" s="117" t="s">
        <v>1121</v>
      </c>
      <c r="E522" s="226">
        <f t="shared" si="11"/>
        <v>48.48</v>
      </c>
      <c r="F522" s="214">
        <v>48.48</v>
      </c>
      <c r="G522" s="224">
        <v>0</v>
      </c>
    </row>
    <row r="523" spans="1:7">
      <c r="A523" s="116" t="s">
        <v>123</v>
      </c>
      <c r="B523" s="117" t="s">
        <v>123</v>
      </c>
      <c r="C523" s="117" t="s">
        <v>1122</v>
      </c>
      <c r="D523" s="117" t="s">
        <v>835</v>
      </c>
      <c r="E523" s="226">
        <f t="shared" si="11"/>
        <v>9.9</v>
      </c>
      <c r="F523" s="214">
        <v>9.9</v>
      </c>
      <c r="G523" s="224">
        <v>0</v>
      </c>
    </row>
    <row r="524" spans="1:7">
      <c r="A524" s="116" t="s">
        <v>123</v>
      </c>
      <c r="B524" s="117" t="s">
        <v>123</v>
      </c>
      <c r="C524" s="117" t="s">
        <v>832</v>
      </c>
      <c r="D524" s="117" t="s">
        <v>1123</v>
      </c>
      <c r="E524" s="226">
        <f t="shared" si="11"/>
        <v>6</v>
      </c>
      <c r="F524" s="214">
        <v>6</v>
      </c>
      <c r="G524" s="224">
        <v>0</v>
      </c>
    </row>
    <row r="525" spans="1:7">
      <c r="A525" s="116" t="s">
        <v>412</v>
      </c>
      <c r="B525" s="117" t="s">
        <v>413</v>
      </c>
      <c r="C525" s="117" t="s">
        <v>123</v>
      </c>
      <c r="D525" s="117" t="s">
        <v>123</v>
      </c>
      <c r="E525" s="226">
        <f t="shared" si="11"/>
        <v>11208.12</v>
      </c>
      <c r="F525" s="214">
        <v>11208.12</v>
      </c>
      <c r="G525" s="224">
        <v>0</v>
      </c>
    </row>
    <row r="526" spans="1:7">
      <c r="A526" s="116" t="s">
        <v>414</v>
      </c>
      <c r="B526" s="117" t="s">
        <v>415</v>
      </c>
      <c r="C526" s="117" t="s">
        <v>123</v>
      </c>
      <c r="D526" s="117" t="s">
        <v>123</v>
      </c>
      <c r="E526" s="226">
        <f t="shared" si="11"/>
        <v>8</v>
      </c>
      <c r="F526" s="214">
        <v>8</v>
      </c>
      <c r="G526" s="224">
        <v>0</v>
      </c>
    </row>
    <row r="527" spans="1:7">
      <c r="A527" s="116" t="s">
        <v>123</v>
      </c>
      <c r="B527" s="117" t="s">
        <v>123</v>
      </c>
      <c r="C527" s="117" t="s">
        <v>832</v>
      </c>
      <c r="D527" s="117" t="s">
        <v>1124</v>
      </c>
      <c r="E527" s="226">
        <f t="shared" si="11"/>
        <v>8</v>
      </c>
      <c r="F527" s="214">
        <v>8</v>
      </c>
      <c r="G527" s="224">
        <v>0</v>
      </c>
    </row>
    <row r="528" spans="1:7">
      <c r="A528" s="116" t="s">
        <v>416</v>
      </c>
      <c r="B528" s="117" t="s">
        <v>417</v>
      </c>
      <c r="C528" s="117" t="s">
        <v>123</v>
      </c>
      <c r="D528" s="117" t="s">
        <v>123</v>
      </c>
      <c r="E528" s="226">
        <f t="shared" si="11"/>
        <v>0.12</v>
      </c>
      <c r="F528" s="214">
        <v>0.12</v>
      </c>
      <c r="G528" s="224">
        <v>0</v>
      </c>
    </row>
    <row r="529" spans="1:7">
      <c r="A529" s="116" t="s">
        <v>123</v>
      </c>
      <c r="B529" s="117" t="s">
        <v>123</v>
      </c>
      <c r="C529" s="117" t="s">
        <v>1114</v>
      </c>
      <c r="D529" s="117" t="s">
        <v>1125</v>
      </c>
      <c r="E529" s="226">
        <f t="shared" si="11"/>
        <v>0.12</v>
      </c>
      <c r="F529" s="214">
        <v>0.12</v>
      </c>
      <c r="G529" s="224">
        <v>0</v>
      </c>
    </row>
    <row r="530" spans="1:7">
      <c r="A530" s="116" t="s">
        <v>419</v>
      </c>
      <c r="B530" s="117" t="s">
        <v>420</v>
      </c>
      <c r="C530" s="117" t="s">
        <v>123</v>
      </c>
      <c r="D530" s="117" t="s">
        <v>123</v>
      </c>
      <c r="E530" s="226">
        <f t="shared" si="11"/>
        <v>11200</v>
      </c>
      <c r="F530" s="214">
        <v>11200</v>
      </c>
      <c r="G530" s="224">
        <v>0</v>
      </c>
    </row>
    <row r="531" spans="1:7">
      <c r="A531" s="116" t="s">
        <v>123</v>
      </c>
      <c r="B531" s="117" t="s">
        <v>123</v>
      </c>
      <c r="C531" s="117" t="s">
        <v>1126</v>
      </c>
      <c r="D531" s="117" t="s">
        <v>1127</v>
      </c>
      <c r="E531" s="226">
        <f t="shared" si="11"/>
        <v>11200</v>
      </c>
      <c r="F531" s="214">
        <v>11200</v>
      </c>
      <c r="G531" s="224">
        <v>0</v>
      </c>
    </row>
    <row r="532" spans="1:7">
      <c r="A532" s="116" t="s">
        <v>421</v>
      </c>
      <c r="B532" s="117" t="s">
        <v>422</v>
      </c>
      <c r="C532" s="117" t="s">
        <v>123</v>
      </c>
      <c r="D532" s="117" t="s">
        <v>123</v>
      </c>
      <c r="E532" s="226">
        <f t="shared" si="11"/>
        <v>566</v>
      </c>
      <c r="F532" s="214">
        <v>50</v>
      </c>
      <c r="G532" s="224">
        <v>516</v>
      </c>
    </row>
    <row r="533" spans="1:7">
      <c r="A533" s="116" t="s">
        <v>423</v>
      </c>
      <c r="B533" s="117" t="s">
        <v>424</v>
      </c>
      <c r="C533" s="117" t="s">
        <v>123</v>
      </c>
      <c r="D533" s="117" t="s">
        <v>123</v>
      </c>
      <c r="E533" s="226">
        <f t="shared" si="11"/>
        <v>566</v>
      </c>
      <c r="F533" s="214">
        <v>50</v>
      </c>
      <c r="G533" s="224">
        <v>516</v>
      </c>
    </row>
    <row r="534" spans="1:7">
      <c r="A534" s="116" t="s">
        <v>123</v>
      </c>
      <c r="B534" s="117" t="s">
        <v>123</v>
      </c>
      <c r="C534" s="117" t="s">
        <v>1126</v>
      </c>
      <c r="D534" s="117" t="s">
        <v>1128</v>
      </c>
      <c r="E534" s="226">
        <f t="shared" si="11"/>
        <v>25</v>
      </c>
      <c r="F534" s="214">
        <v>25</v>
      </c>
      <c r="G534" s="224">
        <v>0</v>
      </c>
    </row>
    <row r="535" spans="1:7">
      <c r="A535" s="116" t="s">
        <v>123</v>
      </c>
      <c r="B535" s="117" t="s">
        <v>123</v>
      </c>
      <c r="C535" s="117" t="s">
        <v>1126</v>
      </c>
      <c r="D535" s="117" t="s">
        <v>1129</v>
      </c>
      <c r="E535" s="226">
        <f t="shared" si="11"/>
        <v>516</v>
      </c>
      <c r="F535" s="214">
        <v>0</v>
      </c>
      <c r="G535" s="224">
        <v>516</v>
      </c>
    </row>
    <row r="536" spans="1:7">
      <c r="A536" s="116" t="s">
        <v>123</v>
      </c>
      <c r="B536" s="117" t="s">
        <v>123</v>
      </c>
      <c r="C536" s="117" t="s">
        <v>1126</v>
      </c>
      <c r="D536" s="117" t="s">
        <v>1130</v>
      </c>
      <c r="E536" s="226">
        <f t="shared" si="11"/>
        <v>25</v>
      </c>
      <c r="F536" s="214">
        <v>25</v>
      </c>
      <c r="G536" s="224">
        <v>0</v>
      </c>
    </row>
    <row r="537" spans="1:7">
      <c r="A537" s="116" t="s">
        <v>425</v>
      </c>
      <c r="B537" s="117" t="s">
        <v>426</v>
      </c>
      <c r="C537" s="117" t="s">
        <v>123</v>
      </c>
      <c r="D537" s="117" t="s">
        <v>123</v>
      </c>
      <c r="E537" s="226">
        <f t="shared" si="11"/>
        <v>1513.89</v>
      </c>
      <c r="F537" s="214">
        <v>198.7</v>
      </c>
      <c r="G537" s="224">
        <v>1315.19</v>
      </c>
    </row>
    <row r="538" spans="1:7">
      <c r="A538" s="116" t="s">
        <v>427</v>
      </c>
      <c r="B538" s="117" t="s">
        <v>428</v>
      </c>
      <c r="C538" s="117" t="s">
        <v>123</v>
      </c>
      <c r="D538" s="117" t="s">
        <v>123</v>
      </c>
      <c r="E538" s="226">
        <f t="shared" si="11"/>
        <v>884.95</v>
      </c>
      <c r="F538" s="214">
        <v>0.95000000000004503</v>
      </c>
      <c r="G538" s="224">
        <v>884</v>
      </c>
    </row>
    <row r="539" spans="1:7">
      <c r="A539" s="116" t="s">
        <v>123</v>
      </c>
      <c r="B539" s="117" t="s">
        <v>123</v>
      </c>
      <c r="C539" s="117" t="s">
        <v>1131</v>
      </c>
      <c r="D539" s="229" t="s">
        <v>1604</v>
      </c>
      <c r="E539" s="226">
        <f t="shared" si="11"/>
        <v>1</v>
      </c>
      <c r="F539" s="214">
        <v>0</v>
      </c>
      <c r="G539" s="224">
        <v>1</v>
      </c>
    </row>
    <row r="540" spans="1:7">
      <c r="A540" s="116" t="s">
        <v>123</v>
      </c>
      <c r="B540" s="117" t="s">
        <v>123</v>
      </c>
      <c r="C540" s="117" t="s">
        <v>1131</v>
      </c>
      <c r="D540" s="117" t="s">
        <v>1132</v>
      </c>
      <c r="E540" s="226">
        <f t="shared" si="11"/>
        <v>865</v>
      </c>
      <c r="F540" s="214">
        <v>0</v>
      </c>
      <c r="G540" s="224">
        <v>865</v>
      </c>
    </row>
    <row r="541" spans="1:7">
      <c r="A541" s="116" t="s">
        <v>123</v>
      </c>
      <c r="B541" s="117" t="s">
        <v>123</v>
      </c>
      <c r="C541" s="117" t="s">
        <v>1131</v>
      </c>
      <c r="D541" s="229" t="s">
        <v>1605</v>
      </c>
      <c r="E541" s="226">
        <f t="shared" si="11"/>
        <v>18</v>
      </c>
      <c r="F541" s="214">
        <v>0</v>
      </c>
      <c r="G541" s="224">
        <v>18</v>
      </c>
    </row>
    <row r="542" spans="1:7">
      <c r="A542" s="116" t="s">
        <v>123</v>
      </c>
      <c r="B542" s="117" t="s">
        <v>123</v>
      </c>
      <c r="C542" s="117" t="s">
        <v>1131</v>
      </c>
      <c r="D542" s="117" t="s">
        <v>1133</v>
      </c>
      <c r="E542" s="226">
        <f t="shared" si="11"/>
        <v>0.95</v>
      </c>
      <c r="F542" s="214">
        <v>0.95</v>
      </c>
      <c r="G542" s="224">
        <v>0</v>
      </c>
    </row>
    <row r="543" spans="1:7">
      <c r="A543" s="116" t="s">
        <v>429</v>
      </c>
      <c r="B543" s="117" t="s">
        <v>430</v>
      </c>
      <c r="C543" s="117" t="s">
        <v>123</v>
      </c>
      <c r="D543" s="117" t="s">
        <v>123</v>
      </c>
      <c r="E543" s="226">
        <f t="shared" si="11"/>
        <v>161.34</v>
      </c>
      <c r="F543" s="214">
        <v>6.34</v>
      </c>
      <c r="G543" s="224">
        <v>155</v>
      </c>
    </row>
    <row r="544" spans="1:7">
      <c r="A544" s="116" t="s">
        <v>123</v>
      </c>
      <c r="B544" s="117" t="s">
        <v>123</v>
      </c>
      <c r="C544" s="117" t="s">
        <v>1131</v>
      </c>
      <c r="D544" s="229" t="s">
        <v>1606</v>
      </c>
      <c r="E544" s="226">
        <f t="shared" si="11"/>
        <v>151</v>
      </c>
      <c r="F544" s="214">
        <v>0</v>
      </c>
      <c r="G544" s="224">
        <v>151</v>
      </c>
    </row>
    <row r="545" spans="1:7">
      <c r="A545" s="116" t="s">
        <v>123</v>
      </c>
      <c r="B545" s="117" t="s">
        <v>123</v>
      </c>
      <c r="C545" s="117" t="s">
        <v>1131</v>
      </c>
      <c r="D545" s="117" t="s">
        <v>1134</v>
      </c>
      <c r="E545" s="226">
        <f t="shared" si="11"/>
        <v>6.34</v>
      </c>
      <c r="F545" s="214">
        <v>6.34</v>
      </c>
      <c r="G545" s="224">
        <v>0</v>
      </c>
    </row>
    <row r="546" spans="1:7">
      <c r="A546" s="116" t="s">
        <v>123</v>
      </c>
      <c r="B546" s="117" t="s">
        <v>123</v>
      </c>
      <c r="C546" s="117" t="s">
        <v>1131</v>
      </c>
      <c r="D546" s="229" t="s">
        <v>1607</v>
      </c>
      <c r="E546" s="226">
        <f t="shared" si="11"/>
        <v>4</v>
      </c>
      <c r="F546" s="214">
        <v>0</v>
      </c>
      <c r="G546" s="224">
        <v>4</v>
      </c>
    </row>
    <row r="547" spans="1:7">
      <c r="A547" s="116" t="s">
        <v>431</v>
      </c>
      <c r="B547" s="117" t="s">
        <v>432</v>
      </c>
      <c r="C547" s="117" t="s">
        <v>123</v>
      </c>
      <c r="D547" s="117" t="s">
        <v>123</v>
      </c>
      <c r="E547" s="226">
        <f t="shared" si="11"/>
        <v>212.77</v>
      </c>
      <c r="F547" s="214">
        <v>38.770000000000003</v>
      </c>
      <c r="G547" s="224">
        <v>174</v>
      </c>
    </row>
    <row r="548" spans="1:7">
      <c r="A548" s="116" t="s">
        <v>123</v>
      </c>
      <c r="B548" s="117" t="s">
        <v>123</v>
      </c>
      <c r="C548" s="117" t="s">
        <v>1131</v>
      </c>
      <c r="D548" s="229" t="s">
        <v>1608</v>
      </c>
      <c r="E548" s="226">
        <f t="shared" si="11"/>
        <v>164</v>
      </c>
      <c r="F548" s="214">
        <v>0</v>
      </c>
      <c r="G548" s="224">
        <v>164</v>
      </c>
    </row>
    <row r="549" spans="1:7">
      <c r="A549" s="116" t="s">
        <v>123</v>
      </c>
      <c r="B549" s="117" t="s">
        <v>123</v>
      </c>
      <c r="C549" s="117" t="s">
        <v>1131</v>
      </c>
      <c r="D549" s="117" t="s">
        <v>1135</v>
      </c>
      <c r="E549" s="226">
        <f t="shared" si="11"/>
        <v>11.26</v>
      </c>
      <c r="F549" s="214">
        <v>11.26</v>
      </c>
      <c r="G549" s="224">
        <v>0</v>
      </c>
    </row>
    <row r="550" spans="1:7">
      <c r="A550" s="116" t="s">
        <v>123</v>
      </c>
      <c r="B550" s="117" t="s">
        <v>123</v>
      </c>
      <c r="C550" s="117" t="s">
        <v>1131</v>
      </c>
      <c r="D550" s="229" t="s">
        <v>1609</v>
      </c>
      <c r="E550" s="226">
        <f t="shared" si="11"/>
        <v>10</v>
      </c>
      <c r="F550" s="214">
        <v>0</v>
      </c>
      <c r="G550" s="224">
        <v>10</v>
      </c>
    </row>
    <row r="551" spans="1:7">
      <c r="A551" s="116" t="s">
        <v>123</v>
      </c>
      <c r="B551" s="117" t="s">
        <v>123</v>
      </c>
      <c r="C551" s="117" t="s">
        <v>1131</v>
      </c>
      <c r="D551" s="117" t="s">
        <v>1136</v>
      </c>
      <c r="E551" s="226">
        <f t="shared" si="11"/>
        <v>15.21</v>
      </c>
      <c r="F551" s="214">
        <v>15.21</v>
      </c>
      <c r="G551" s="224">
        <v>0</v>
      </c>
    </row>
    <row r="552" spans="1:7">
      <c r="A552" s="116" t="s">
        <v>123</v>
      </c>
      <c r="B552" s="117" t="s">
        <v>123</v>
      </c>
      <c r="C552" s="117" t="s">
        <v>829</v>
      </c>
      <c r="D552" s="117" t="s">
        <v>1137</v>
      </c>
      <c r="E552" s="226">
        <f t="shared" si="11"/>
        <v>1.3</v>
      </c>
      <c r="F552" s="214">
        <v>1.3</v>
      </c>
      <c r="G552" s="224">
        <v>0</v>
      </c>
    </row>
    <row r="553" spans="1:7">
      <c r="A553" s="116" t="s">
        <v>123</v>
      </c>
      <c r="B553" s="117" t="s">
        <v>123</v>
      </c>
      <c r="C553" s="117" t="s">
        <v>831</v>
      </c>
      <c r="D553" s="117" t="s">
        <v>1137</v>
      </c>
      <c r="E553" s="226">
        <f t="shared" si="11"/>
        <v>2.4</v>
      </c>
      <c r="F553" s="214">
        <v>2.4</v>
      </c>
      <c r="G553" s="224">
        <v>0</v>
      </c>
    </row>
    <row r="554" spans="1:7">
      <c r="A554" s="116" t="s">
        <v>123</v>
      </c>
      <c r="B554" s="117" t="s">
        <v>123</v>
      </c>
      <c r="C554" s="117" t="s">
        <v>831</v>
      </c>
      <c r="D554" s="117" t="s">
        <v>1123</v>
      </c>
      <c r="E554" s="226">
        <f t="shared" si="11"/>
        <v>7</v>
      </c>
      <c r="F554" s="214">
        <v>7</v>
      </c>
      <c r="G554" s="224">
        <v>0</v>
      </c>
    </row>
    <row r="555" spans="1:7">
      <c r="A555" s="116" t="s">
        <v>123</v>
      </c>
      <c r="B555" s="117" t="s">
        <v>123</v>
      </c>
      <c r="C555" s="117" t="s">
        <v>832</v>
      </c>
      <c r="D555" s="117" t="s">
        <v>1137</v>
      </c>
      <c r="E555" s="226">
        <f t="shared" si="11"/>
        <v>1.6</v>
      </c>
      <c r="F555" s="214">
        <v>1.6</v>
      </c>
      <c r="G555" s="224">
        <v>0</v>
      </c>
    </row>
    <row r="556" spans="1:7">
      <c r="A556" s="116" t="s">
        <v>433</v>
      </c>
      <c r="B556" s="117" t="s">
        <v>434</v>
      </c>
      <c r="C556" s="117" t="s">
        <v>123</v>
      </c>
      <c r="D556" s="117" t="s">
        <v>123</v>
      </c>
      <c r="E556" s="226">
        <f t="shared" si="11"/>
        <v>241</v>
      </c>
      <c r="F556" s="214">
        <v>140</v>
      </c>
      <c r="G556" s="224">
        <v>101</v>
      </c>
    </row>
    <row r="557" spans="1:7">
      <c r="A557" s="116" t="s">
        <v>123</v>
      </c>
      <c r="B557" s="117" t="s">
        <v>123</v>
      </c>
      <c r="C557" s="117" t="s">
        <v>850</v>
      </c>
      <c r="D557" s="117" t="s">
        <v>1138</v>
      </c>
      <c r="E557" s="226">
        <f t="shared" si="11"/>
        <v>14</v>
      </c>
      <c r="F557" s="214">
        <v>14</v>
      </c>
      <c r="G557" s="224">
        <v>0</v>
      </c>
    </row>
    <row r="558" spans="1:7">
      <c r="A558" s="116" t="s">
        <v>123</v>
      </c>
      <c r="B558" s="117" t="s">
        <v>123</v>
      </c>
      <c r="C558" s="117" t="s">
        <v>1131</v>
      </c>
      <c r="D558" s="229" t="s">
        <v>1610</v>
      </c>
      <c r="E558" s="226">
        <f t="shared" si="11"/>
        <v>51</v>
      </c>
      <c r="F558" s="214">
        <v>0</v>
      </c>
      <c r="G558" s="224">
        <v>51</v>
      </c>
    </row>
    <row r="559" spans="1:7">
      <c r="A559" s="116" t="s">
        <v>123</v>
      </c>
      <c r="B559" s="117" t="s">
        <v>123</v>
      </c>
      <c r="C559" s="117" t="s">
        <v>1131</v>
      </c>
      <c r="D559" s="117" t="s">
        <v>1139</v>
      </c>
      <c r="E559" s="226">
        <f t="shared" si="11"/>
        <v>120</v>
      </c>
      <c r="F559" s="214">
        <v>120</v>
      </c>
      <c r="G559" s="224">
        <v>0</v>
      </c>
    </row>
    <row r="560" spans="1:7">
      <c r="A560" s="116" t="s">
        <v>123</v>
      </c>
      <c r="B560" s="117" t="s">
        <v>123</v>
      </c>
      <c r="C560" s="117" t="s">
        <v>1131</v>
      </c>
      <c r="D560" s="229" t="s">
        <v>1611</v>
      </c>
      <c r="E560" s="226">
        <f t="shared" si="11"/>
        <v>50</v>
      </c>
      <c r="F560" s="214">
        <v>0</v>
      </c>
      <c r="G560" s="224">
        <v>50</v>
      </c>
    </row>
    <row r="561" spans="1:7">
      <c r="A561" s="116" t="s">
        <v>123</v>
      </c>
      <c r="B561" s="117" t="s">
        <v>123</v>
      </c>
      <c r="C561" s="117" t="s">
        <v>1131</v>
      </c>
      <c r="D561" s="117" t="s">
        <v>1140</v>
      </c>
      <c r="E561" s="226">
        <f t="shared" si="11"/>
        <v>6</v>
      </c>
      <c r="F561" s="214">
        <v>6</v>
      </c>
      <c r="G561" s="224">
        <v>0</v>
      </c>
    </row>
    <row r="562" spans="1:7">
      <c r="A562" s="116" t="s">
        <v>435</v>
      </c>
      <c r="B562" s="117" t="s">
        <v>436</v>
      </c>
      <c r="C562" s="117" t="s">
        <v>123</v>
      </c>
      <c r="D562" s="117" t="s">
        <v>123</v>
      </c>
      <c r="E562" s="226">
        <f t="shared" si="11"/>
        <v>13.83</v>
      </c>
      <c r="F562" s="214">
        <v>12.64</v>
      </c>
      <c r="G562" s="224">
        <v>1.19</v>
      </c>
    </row>
    <row r="563" spans="1:7">
      <c r="A563" s="116" t="s">
        <v>123</v>
      </c>
      <c r="B563" s="117" t="s">
        <v>123</v>
      </c>
      <c r="C563" s="117" t="s">
        <v>913</v>
      </c>
      <c r="D563" s="117" t="s">
        <v>1141</v>
      </c>
      <c r="E563" s="226">
        <f t="shared" si="11"/>
        <v>1.07</v>
      </c>
      <c r="F563" s="214">
        <v>0</v>
      </c>
      <c r="G563" s="224">
        <v>1.07</v>
      </c>
    </row>
    <row r="564" spans="1:7">
      <c r="A564" s="116" t="s">
        <v>123</v>
      </c>
      <c r="B564" s="117" t="s">
        <v>123</v>
      </c>
      <c r="C564" s="117" t="s">
        <v>913</v>
      </c>
      <c r="D564" s="117" t="s">
        <v>1142</v>
      </c>
      <c r="E564" s="226">
        <f t="shared" si="11"/>
        <v>0.12</v>
      </c>
      <c r="F564" s="214">
        <v>0</v>
      </c>
      <c r="G564" s="224">
        <v>0.12</v>
      </c>
    </row>
    <row r="565" spans="1:7">
      <c r="A565" s="116" t="s">
        <v>123</v>
      </c>
      <c r="B565" s="117" t="s">
        <v>123</v>
      </c>
      <c r="C565" s="117" t="s">
        <v>1131</v>
      </c>
      <c r="D565" s="117" t="s">
        <v>1143</v>
      </c>
      <c r="E565" s="226">
        <f t="shared" si="11"/>
        <v>2.04</v>
      </c>
      <c r="F565" s="214">
        <v>2.04</v>
      </c>
      <c r="G565" s="224">
        <v>0</v>
      </c>
    </row>
    <row r="566" spans="1:7">
      <c r="A566" s="116" t="s">
        <v>123</v>
      </c>
      <c r="B566" s="117" t="s">
        <v>123</v>
      </c>
      <c r="C566" s="117" t="s">
        <v>1131</v>
      </c>
      <c r="D566" s="117" t="s">
        <v>1144</v>
      </c>
      <c r="E566" s="226">
        <f t="shared" si="11"/>
        <v>3.6</v>
      </c>
      <c r="F566" s="214">
        <v>3.6</v>
      </c>
      <c r="G566" s="224">
        <v>0</v>
      </c>
    </row>
    <row r="567" spans="1:7">
      <c r="A567" s="116" t="s">
        <v>123</v>
      </c>
      <c r="B567" s="117" t="s">
        <v>123</v>
      </c>
      <c r="C567" s="117" t="s">
        <v>829</v>
      </c>
      <c r="D567" s="117" t="s">
        <v>1123</v>
      </c>
      <c r="E567" s="226">
        <f t="shared" si="11"/>
        <v>7</v>
      </c>
      <c r="F567" s="214">
        <v>7</v>
      </c>
      <c r="G567" s="224">
        <v>0</v>
      </c>
    </row>
    <row r="568" spans="1:7">
      <c r="A568" s="116" t="s">
        <v>437</v>
      </c>
      <c r="B568" s="117" t="s">
        <v>438</v>
      </c>
      <c r="C568" s="117" t="s">
        <v>123</v>
      </c>
      <c r="D568" s="117" t="s">
        <v>123</v>
      </c>
      <c r="E568" s="226">
        <f t="shared" si="11"/>
        <v>446.57279999999997</v>
      </c>
      <c r="F568" s="214">
        <v>431.57279999999997</v>
      </c>
      <c r="G568" s="224">
        <v>15</v>
      </c>
    </row>
    <row r="569" spans="1:7">
      <c r="A569" s="116" t="s">
        <v>439</v>
      </c>
      <c r="B569" s="117" t="s">
        <v>440</v>
      </c>
      <c r="C569" s="117" t="s">
        <v>123</v>
      </c>
      <c r="D569" s="117" t="s">
        <v>123</v>
      </c>
      <c r="E569" s="226">
        <f t="shared" si="11"/>
        <v>299.8</v>
      </c>
      <c r="F569" s="214">
        <v>289.8</v>
      </c>
      <c r="G569" s="224">
        <v>10</v>
      </c>
    </row>
    <row r="570" spans="1:7">
      <c r="A570" s="116" t="s">
        <v>123</v>
      </c>
      <c r="B570" s="117" t="s">
        <v>123</v>
      </c>
      <c r="C570" s="117" t="s">
        <v>1131</v>
      </c>
      <c r="D570" s="117" t="s">
        <v>1145</v>
      </c>
      <c r="E570" s="226">
        <f t="shared" si="11"/>
        <v>167</v>
      </c>
      <c r="F570" s="214">
        <v>167</v>
      </c>
      <c r="G570" s="224">
        <v>0</v>
      </c>
    </row>
    <row r="571" spans="1:7">
      <c r="A571" s="116" t="s">
        <v>123</v>
      </c>
      <c r="B571" s="117" t="s">
        <v>123</v>
      </c>
      <c r="C571" s="117" t="s">
        <v>1131</v>
      </c>
      <c r="D571" s="117" t="s">
        <v>1146</v>
      </c>
      <c r="E571" s="226">
        <f t="shared" ref="E571:E632" si="12">F571+G571</f>
        <v>100</v>
      </c>
      <c r="F571" s="214">
        <v>100</v>
      </c>
      <c r="G571" s="224">
        <v>0</v>
      </c>
    </row>
    <row r="572" spans="1:7">
      <c r="A572" s="116" t="s">
        <v>123</v>
      </c>
      <c r="B572" s="117" t="s">
        <v>123</v>
      </c>
      <c r="C572" s="117" t="s">
        <v>1131</v>
      </c>
      <c r="D572" s="229" t="s">
        <v>1612</v>
      </c>
      <c r="E572" s="226">
        <f t="shared" si="12"/>
        <v>10</v>
      </c>
      <c r="F572" s="214">
        <v>0</v>
      </c>
      <c r="G572" s="224">
        <v>10</v>
      </c>
    </row>
    <row r="573" spans="1:7">
      <c r="A573" s="116" t="s">
        <v>123</v>
      </c>
      <c r="B573" s="117" t="s">
        <v>123</v>
      </c>
      <c r="C573" s="117" t="s">
        <v>1131</v>
      </c>
      <c r="D573" s="117" t="s">
        <v>1147</v>
      </c>
      <c r="E573" s="226">
        <f t="shared" si="12"/>
        <v>22.8</v>
      </c>
      <c r="F573" s="214">
        <v>22.8</v>
      </c>
      <c r="G573" s="224">
        <v>0</v>
      </c>
    </row>
    <row r="574" spans="1:7">
      <c r="A574" s="116" t="s">
        <v>441</v>
      </c>
      <c r="B574" s="117" t="s">
        <v>442</v>
      </c>
      <c r="C574" s="117" t="s">
        <v>123</v>
      </c>
      <c r="D574" s="117" t="s">
        <v>123</v>
      </c>
      <c r="E574" s="226">
        <f t="shared" si="12"/>
        <v>140.97280000000001</v>
      </c>
      <c r="F574" s="214">
        <v>135.97280000000001</v>
      </c>
      <c r="G574" s="224">
        <v>5</v>
      </c>
    </row>
    <row r="575" spans="1:7">
      <c r="A575" s="116" t="s">
        <v>123</v>
      </c>
      <c r="B575" s="117" t="s">
        <v>123</v>
      </c>
      <c r="C575" s="117" t="s">
        <v>1131</v>
      </c>
      <c r="D575" s="229" t="s">
        <v>1613</v>
      </c>
      <c r="E575" s="226">
        <f t="shared" si="12"/>
        <v>5</v>
      </c>
      <c r="F575" s="214">
        <v>0</v>
      </c>
      <c r="G575" s="224">
        <v>5</v>
      </c>
    </row>
    <row r="576" spans="1:7">
      <c r="A576" s="116" t="s">
        <v>123</v>
      </c>
      <c r="B576" s="117" t="s">
        <v>123</v>
      </c>
      <c r="C576" s="117" t="s">
        <v>1131</v>
      </c>
      <c r="D576" s="117" t="s">
        <v>1148</v>
      </c>
      <c r="E576" s="226">
        <f t="shared" si="12"/>
        <v>93.52</v>
      </c>
      <c r="F576" s="214">
        <v>93.52</v>
      </c>
      <c r="G576" s="224">
        <v>0</v>
      </c>
    </row>
    <row r="577" spans="1:7">
      <c r="A577" s="116" t="s">
        <v>123</v>
      </c>
      <c r="B577" s="117" t="s">
        <v>123</v>
      </c>
      <c r="C577" s="117" t="s">
        <v>1149</v>
      </c>
      <c r="D577" s="117" t="s">
        <v>1150</v>
      </c>
      <c r="E577" s="226">
        <f t="shared" si="12"/>
        <v>30</v>
      </c>
      <c r="F577" s="214">
        <v>30</v>
      </c>
      <c r="G577" s="224">
        <v>0</v>
      </c>
    </row>
    <row r="578" spans="1:7">
      <c r="A578" s="116" t="s">
        <v>123</v>
      </c>
      <c r="B578" s="117" t="s">
        <v>123</v>
      </c>
      <c r="C578" s="117" t="s">
        <v>1149</v>
      </c>
      <c r="D578" s="117" t="s">
        <v>1151</v>
      </c>
      <c r="E578" s="226">
        <f t="shared" si="12"/>
        <v>12.4528</v>
      </c>
      <c r="F578" s="214">
        <v>12.4528</v>
      </c>
      <c r="G578" s="224">
        <v>0</v>
      </c>
    </row>
    <row r="579" spans="1:7">
      <c r="A579" s="116" t="s">
        <v>443</v>
      </c>
      <c r="B579" s="117" t="s">
        <v>444</v>
      </c>
      <c r="C579" s="117" t="s">
        <v>123</v>
      </c>
      <c r="D579" s="117" t="s">
        <v>123</v>
      </c>
      <c r="E579" s="226">
        <f t="shared" si="12"/>
        <v>0.8</v>
      </c>
      <c r="F579" s="214">
        <v>0.8</v>
      </c>
      <c r="G579" s="224">
        <v>0</v>
      </c>
    </row>
    <row r="580" spans="1:7">
      <c r="A580" s="116" t="s">
        <v>123</v>
      </c>
      <c r="B580" s="117" t="s">
        <v>123</v>
      </c>
      <c r="C580" s="117" t="s">
        <v>1149</v>
      </c>
      <c r="D580" s="117" t="s">
        <v>862</v>
      </c>
      <c r="E580" s="226">
        <f t="shared" si="12"/>
        <v>0.8</v>
      </c>
      <c r="F580" s="214">
        <v>0.8</v>
      </c>
      <c r="G580" s="224">
        <v>0</v>
      </c>
    </row>
    <row r="581" spans="1:7">
      <c r="A581" s="116" t="s">
        <v>445</v>
      </c>
      <c r="B581" s="117" t="s">
        <v>446</v>
      </c>
      <c r="C581" s="117" t="s">
        <v>123</v>
      </c>
      <c r="D581" s="117" t="s">
        <v>123</v>
      </c>
      <c r="E581" s="226">
        <f t="shared" si="12"/>
        <v>5</v>
      </c>
      <c r="F581" s="214">
        <v>5</v>
      </c>
      <c r="G581" s="224">
        <v>0</v>
      </c>
    </row>
    <row r="582" spans="1:7">
      <c r="A582" s="116" t="s">
        <v>123</v>
      </c>
      <c r="B582" s="117" t="s">
        <v>123</v>
      </c>
      <c r="C582" s="117" t="s">
        <v>1131</v>
      </c>
      <c r="D582" s="117" t="s">
        <v>1152</v>
      </c>
      <c r="E582" s="226">
        <f t="shared" si="12"/>
        <v>5</v>
      </c>
      <c r="F582" s="214">
        <v>5</v>
      </c>
      <c r="G582" s="224">
        <v>0</v>
      </c>
    </row>
    <row r="583" spans="1:7">
      <c r="A583" s="116" t="s">
        <v>447</v>
      </c>
      <c r="B583" s="117" t="s">
        <v>448</v>
      </c>
      <c r="C583" s="117" t="s">
        <v>123</v>
      </c>
      <c r="D583" s="117" t="s">
        <v>123</v>
      </c>
      <c r="E583" s="226">
        <f t="shared" si="12"/>
        <v>519.11559999999997</v>
      </c>
      <c r="F583" s="214">
        <v>440.11559999999997</v>
      </c>
      <c r="G583" s="224">
        <v>79</v>
      </c>
    </row>
    <row r="584" spans="1:7">
      <c r="A584" s="116" t="s">
        <v>449</v>
      </c>
      <c r="B584" s="117" t="s">
        <v>450</v>
      </c>
      <c r="C584" s="117" t="s">
        <v>123</v>
      </c>
      <c r="D584" s="117" t="s">
        <v>123</v>
      </c>
      <c r="E584" s="226">
        <f t="shared" si="12"/>
        <v>18.5</v>
      </c>
      <c r="F584" s="214">
        <v>9.5</v>
      </c>
      <c r="G584" s="224">
        <v>9</v>
      </c>
    </row>
    <row r="585" spans="1:7">
      <c r="A585" s="116" t="s">
        <v>123</v>
      </c>
      <c r="B585" s="117" t="s">
        <v>123</v>
      </c>
      <c r="C585" s="117" t="s">
        <v>1116</v>
      </c>
      <c r="D585" s="117" t="s">
        <v>1153</v>
      </c>
      <c r="E585" s="226">
        <f t="shared" si="12"/>
        <v>1.5</v>
      </c>
      <c r="F585" s="214">
        <v>1.5</v>
      </c>
      <c r="G585" s="224">
        <v>0</v>
      </c>
    </row>
    <row r="586" spans="1:7">
      <c r="A586" s="116" t="s">
        <v>123</v>
      </c>
      <c r="B586" s="117" t="s">
        <v>123</v>
      </c>
      <c r="C586" s="117" t="s">
        <v>1116</v>
      </c>
      <c r="D586" s="229" t="s">
        <v>1614</v>
      </c>
      <c r="E586" s="226">
        <f t="shared" si="12"/>
        <v>9</v>
      </c>
      <c r="F586" s="214">
        <v>0</v>
      </c>
      <c r="G586" s="224">
        <v>9</v>
      </c>
    </row>
    <row r="587" spans="1:7">
      <c r="A587" s="116" t="s">
        <v>123</v>
      </c>
      <c r="B587" s="117" t="s">
        <v>123</v>
      </c>
      <c r="C587" s="117" t="s">
        <v>1116</v>
      </c>
      <c r="D587" s="117" t="s">
        <v>1154</v>
      </c>
      <c r="E587" s="226">
        <f t="shared" si="12"/>
        <v>8</v>
      </c>
      <c r="F587" s="214">
        <v>8</v>
      </c>
      <c r="G587" s="224">
        <v>0</v>
      </c>
    </row>
    <row r="588" spans="1:7">
      <c r="A588" s="116" t="s">
        <v>451</v>
      </c>
      <c r="B588" s="117" t="s">
        <v>452</v>
      </c>
      <c r="C588" s="117" t="s">
        <v>123</v>
      </c>
      <c r="D588" s="117" t="s">
        <v>123</v>
      </c>
      <c r="E588" s="226">
        <f t="shared" si="12"/>
        <v>484.61559999999997</v>
      </c>
      <c r="F588" s="214">
        <v>414.61559999999997</v>
      </c>
      <c r="G588" s="224">
        <v>70</v>
      </c>
    </row>
    <row r="589" spans="1:7">
      <c r="A589" s="116" t="s">
        <v>123</v>
      </c>
      <c r="B589" s="117" t="s">
        <v>123</v>
      </c>
      <c r="C589" s="117" t="s">
        <v>1116</v>
      </c>
      <c r="D589" s="117" t="s">
        <v>1155</v>
      </c>
      <c r="E589" s="226">
        <f t="shared" si="12"/>
        <v>195</v>
      </c>
      <c r="F589" s="214">
        <v>195</v>
      </c>
      <c r="G589" s="224">
        <v>0</v>
      </c>
    </row>
    <row r="590" spans="1:7">
      <c r="A590" s="116" t="s">
        <v>123</v>
      </c>
      <c r="B590" s="117" t="s">
        <v>123</v>
      </c>
      <c r="C590" s="117" t="s">
        <v>1116</v>
      </c>
      <c r="D590" s="117" t="s">
        <v>1156</v>
      </c>
      <c r="E590" s="226">
        <f t="shared" si="12"/>
        <v>27.224</v>
      </c>
      <c r="F590" s="214">
        <v>27.224</v>
      </c>
      <c r="G590" s="224">
        <v>0</v>
      </c>
    </row>
    <row r="591" spans="1:7">
      <c r="A591" s="116" t="s">
        <v>123</v>
      </c>
      <c r="B591" s="117" t="s">
        <v>123</v>
      </c>
      <c r="C591" s="117" t="s">
        <v>1116</v>
      </c>
      <c r="D591" s="229" t="s">
        <v>1615</v>
      </c>
      <c r="E591" s="226">
        <f t="shared" si="12"/>
        <v>70</v>
      </c>
      <c r="F591" s="214">
        <v>0</v>
      </c>
      <c r="G591" s="224">
        <v>70</v>
      </c>
    </row>
    <row r="592" spans="1:7">
      <c r="A592" s="116" t="s">
        <v>123</v>
      </c>
      <c r="B592" s="117" t="s">
        <v>123</v>
      </c>
      <c r="C592" s="117" t="s">
        <v>1116</v>
      </c>
      <c r="D592" s="229" t="s">
        <v>1616</v>
      </c>
      <c r="E592" s="226">
        <f t="shared" si="12"/>
        <v>86.991600000000005</v>
      </c>
      <c r="F592" s="214">
        <v>86.991600000000005</v>
      </c>
      <c r="G592" s="224">
        <v>0</v>
      </c>
    </row>
    <row r="593" spans="1:7">
      <c r="A593" s="116" t="s">
        <v>123</v>
      </c>
      <c r="B593" s="117" t="s">
        <v>123</v>
      </c>
      <c r="C593" s="117" t="s">
        <v>1122</v>
      </c>
      <c r="D593" s="117" t="s">
        <v>1157</v>
      </c>
      <c r="E593" s="226">
        <f t="shared" si="12"/>
        <v>5</v>
      </c>
      <c r="F593" s="214">
        <v>5</v>
      </c>
      <c r="G593" s="224">
        <v>0</v>
      </c>
    </row>
    <row r="594" spans="1:7">
      <c r="A594" s="116" t="s">
        <v>123</v>
      </c>
      <c r="B594" s="117" t="s">
        <v>123</v>
      </c>
      <c r="C594" s="117" t="s">
        <v>1122</v>
      </c>
      <c r="D594" s="117" t="s">
        <v>862</v>
      </c>
      <c r="E594" s="226">
        <f t="shared" si="12"/>
        <v>0.4</v>
      </c>
      <c r="F594" s="214">
        <v>0.4</v>
      </c>
      <c r="G594" s="224">
        <v>0</v>
      </c>
    </row>
    <row r="595" spans="1:7">
      <c r="A595" s="116" t="s">
        <v>123</v>
      </c>
      <c r="B595" s="117" t="s">
        <v>123</v>
      </c>
      <c r="C595" s="117" t="s">
        <v>1122</v>
      </c>
      <c r="D595" s="117" t="s">
        <v>1158</v>
      </c>
      <c r="E595" s="226">
        <f t="shared" si="12"/>
        <v>100</v>
      </c>
      <c r="F595" s="214">
        <v>100</v>
      </c>
      <c r="G595" s="224">
        <v>0</v>
      </c>
    </row>
    <row r="596" spans="1:7">
      <c r="A596" s="116" t="s">
        <v>453</v>
      </c>
      <c r="B596" s="117" t="s">
        <v>454</v>
      </c>
      <c r="C596" s="117" t="s">
        <v>123</v>
      </c>
      <c r="D596" s="117" t="s">
        <v>123</v>
      </c>
      <c r="E596" s="226">
        <f t="shared" si="12"/>
        <v>16</v>
      </c>
      <c r="F596" s="214">
        <v>16</v>
      </c>
      <c r="G596" s="224">
        <v>0</v>
      </c>
    </row>
    <row r="597" spans="1:7">
      <c r="A597" s="116" t="s">
        <v>123</v>
      </c>
      <c r="B597" s="117" t="s">
        <v>123</v>
      </c>
      <c r="C597" s="117" t="s">
        <v>1116</v>
      </c>
      <c r="D597" s="117" t="s">
        <v>1159</v>
      </c>
      <c r="E597" s="226">
        <f t="shared" si="12"/>
        <v>6</v>
      </c>
      <c r="F597" s="214">
        <v>6</v>
      </c>
      <c r="G597" s="224">
        <v>0</v>
      </c>
    </row>
    <row r="598" spans="1:7">
      <c r="A598" s="116" t="s">
        <v>123</v>
      </c>
      <c r="B598" s="117" t="s">
        <v>123</v>
      </c>
      <c r="C598" s="117" t="s">
        <v>1116</v>
      </c>
      <c r="D598" s="117" t="s">
        <v>1160</v>
      </c>
      <c r="E598" s="226">
        <f t="shared" si="12"/>
        <v>10</v>
      </c>
      <c r="F598" s="214">
        <v>10</v>
      </c>
      <c r="G598" s="224">
        <v>0</v>
      </c>
    </row>
    <row r="599" spans="1:7">
      <c r="A599" s="116" t="s">
        <v>455</v>
      </c>
      <c r="B599" s="117" t="s">
        <v>456</v>
      </c>
      <c r="C599" s="117" t="s">
        <v>123</v>
      </c>
      <c r="D599" s="117" t="s">
        <v>123</v>
      </c>
      <c r="E599" s="226">
        <f t="shared" si="12"/>
        <v>444.51599999999996</v>
      </c>
      <c r="F599" s="214">
        <v>249.51599999999999</v>
      </c>
      <c r="G599" s="224">
        <v>195</v>
      </c>
    </row>
    <row r="600" spans="1:7">
      <c r="A600" s="116" t="s">
        <v>458</v>
      </c>
      <c r="B600" s="117" t="s">
        <v>131</v>
      </c>
      <c r="C600" s="117" t="s">
        <v>123</v>
      </c>
      <c r="D600" s="117" t="s">
        <v>123</v>
      </c>
      <c r="E600" s="226">
        <f t="shared" si="12"/>
        <v>3</v>
      </c>
      <c r="F600" s="214">
        <v>3</v>
      </c>
      <c r="G600" s="224">
        <v>0</v>
      </c>
    </row>
    <row r="601" spans="1:7">
      <c r="A601" s="116" t="s">
        <v>123</v>
      </c>
      <c r="B601" s="117" t="s">
        <v>123</v>
      </c>
      <c r="C601" s="117" t="s">
        <v>1161</v>
      </c>
      <c r="D601" s="117" t="s">
        <v>1162</v>
      </c>
      <c r="E601" s="226">
        <f t="shared" si="12"/>
        <v>1</v>
      </c>
      <c r="F601" s="214">
        <v>1</v>
      </c>
      <c r="G601" s="224">
        <v>0</v>
      </c>
    </row>
    <row r="602" spans="1:7">
      <c r="A602" s="116" t="s">
        <v>123</v>
      </c>
      <c r="B602" s="117" t="s">
        <v>123</v>
      </c>
      <c r="C602" s="117" t="s">
        <v>1161</v>
      </c>
      <c r="D602" s="117" t="s">
        <v>1163</v>
      </c>
      <c r="E602" s="226">
        <f t="shared" si="12"/>
        <v>2</v>
      </c>
      <c r="F602" s="214">
        <v>2</v>
      </c>
      <c r="G602" s="224">
        <v>0</v>
      </c>
    </row>
    <row r="603" spans="1:7">
      <c r="A603" s="116" t="s">
        <v>459</v>
      </c>
      <c r="B603" s="117" t="s">
        <v>460</v>
      </c>
      <c r="C603" s="117" t="s">
        <v>123</v>
      </c>
      <c r="D603" s="117" t="s">
        <v>123</v>
      </c>
      <c r="E603" s="226">
        <f t="shared" si="12"/>
        <v>52</v>
      </c>
      <c r="F603" s="214">
        <v>10</v>
      </c>
      <c r="G603" s="224">
        <v>42</v>
      </c>
    </row>
    <row r="604" spans="1:7">
      <c r="A604" s="116" t="s">
        <v>123</v>
      </c>
      <c r="B604" s="117" t="s">
        <v>123</v>
      </c>
      <c r="C604" s="117" t="s">
        <v>1161</v>
      </c>
      <c r="D604" s="117" t="s">
        <v>1164</v>
      </c>
      <c r="E604" s="226">
        <f t="shared" si="12"/>
        <v>42</v>
      </c>
      <c r="F604" s="214">
        <v>0</v>
      </c>
      <c r="G604" s="224">
        <v>42</v>
      </c>
    </row>
    <row r="605" spans="1:7">
      <c r="A605" s="116" t="s">
        <v>123</v>
      </c>
      <c r="B605" s="117" t="s">
        <v>123</v>
      </c>
      <c r="C605" s="117" t="s">
        <v>1161</v>
      </c>
      <c r="D605" s="117" t="s">
        <v>1165</v>
      </c>
      <c r="E605" s="226">
        <f t="shared" si="12"/>
        <v>10</v>
      </c>
      <c r="F605" s="214">
        <v>10</v>
      </c>
      <c r="G605" s="224">
        <v>0</v>
      </c>
    </row>
    <row r="606" spans="1:7">
      <c r="A606" s="116" t="s">
        <v>461</v>
      </c>
      <c r="B606" s="117" t="s">
        <v>462</v>
      </c>
      <c r="C606" s="117" t="s">
        <v>123</v>
      </c>
      <c r="D606" s="117" t="s">
        <v>123</v>
      </c>
      <c r="E606" s="226">
        <f t="shared" si="12"/>
        <v>223</v>
      </c>
      <c r="F606" s="214">
        <v>70</v>
      </c>
      <c r="G606" s="224">
        <v>153</v>
      </c>
    </row>
    <row r="607" spans="1:7">
      <c r="A607" s="116" t="s">
        <v>123</v>
      </c>
      <c r="B607" s="117" t="s">
        <v>123</v>
      </c>
      <c r="C607" s="117" t="s">
        <v>1116</v>
      </c>
      <c r="D607" s="117" t="s">
        <v>1166</v>
      </c>
      <c r="E607" s="226">
        <f t="shared" si="12"/>
        <v>70</v>
      </c>
      <c r="F607" s="214">
        <v>70</v>
      </c>
      <c r="G607" s="224">
        <v>0</v>
      </c>
    </row>
    <row r="608" spans="1:7">
      <c r="A608" s="116" t="s">
        <v>123</v>
      </c>
      <c r="B608" s="117" t="s">
        <v>123</v>
      </c>
      <c r="C608" s="117" t="s">
        <v>1116</v>
      </c>
      <c r="D608" s="117" t="s">
        <v>1167</v>
      </c>
      <c r="E608" s="226">
        <f t="shared" si="12"/>
        <v>103</v>
      </c>
      <c r="F608" s="214">
        <v>0</v>
      </c>
      <c r="G608" s="224">
        <v>103</v>
      </c>
    </row>
    <row r="609" spans="1:7">
      <c r="A609" s="116" t="s">
        <v>123</v>
      </c>
      <c r="B609" s="117" t="s">
        <v>123</v>
      </c>
      <c r="C609" s="117" t="s">
        <v>1116</v>
      </c>
      <c r="D609" s="229" t="s">
        <v>1617</v>
      </c>
      <c r="E609" s="226">
        <f t="shared" si="12"/>
        <v>50</v>
      </c>
      <c r="F609" s="214">
        <v>0</v>
      </c>
      <c r="G609" s="224">
        <v>50</v>
      </c>
    </row>
    <row r="610" spans="1:7">
      <c r="A610" s="116" t="s">
        <v>463</v>
      </c>
      <c r="B610" s="117" t="s">
        <v>464</v>
      </c>
      <c r="C610" s="117" t="s">
        <v>123</v>
      </c>
      <c r="D610" s="117" t="s">
        <v>123</v>
      </c>
      <c r="E610" s="226">
        <f t="shared" si="12"/>
        <v>166.51599999999999</v>
      </c>
      <c r="F610" s="214">
        <v>166.51599999999999</v>
      </c>
      <c r="G610" s="224">
        <v>0</v>
      </c>
    </row>
    <row r="611" spans="1:7">
      <c r="A611" s="116" t="s">
        <v>123</v>
      </c>
      <c r="B611" s="117" t="s">
        <v>123</v>
      </c>
      <c r="C611" s="117" t="s">
        <v>1161</v>
      </c>
      <c r="D611" s="117" t="s">
        <v>1168</v>
      </c>
      <c r="E611" s="226">
        <f t="shared" si="12"/>
        <v>9.516</v>
      </c>
      <c r="F611" s="214">
        <v>9.516</v>
      </c>
      <c r="G611" s="224">
        <v>0</v>
      </c>
    </row>
    <row r="612" spans="1:7">
      <c r="A612" s="116" t="s">
        <v>123</v>
      </c>
      <c r="B612" s="117" t="s">
        <v>123</v>
      </c>
      <c r="C612" s="117" t="s">
        <v>1161</v>
      </c>
      <c r="D612" s="117" t="s">
        <v>1169</v>
      </c>
      <c r="E612" s="226">
        <f t="shared" si="12"/>
        <v>157</v>
      </c>
      <c r="F612" s="214">
        <v>157</v>
      </c>
      <c r="G612" s="224">
        <v>0</v>
      </c>
    </row>
    <row r="613" spans="1:7">
      <c r="A613" s="116" t="s">
        <v>465</v>
      </c>
      <c r="B613" s="117" t="s">
        <v>466</v>
      </c>
      <c r="C613" s="117" t="s">
        <v>123</v>
      </c>
      <c r="D613" s="117" t="s">
        <v>123</v>
      </c>
      <c r="E613" s="226">
        <f t="shared" si="12"/>
        <v>539.20000000000005</v>
      </c>
      <c r="F613" s="214">
        <v>256.2</v>
      </c>
      <c r="G613" s="224">
        <v>283</v>
      </c>
    </row>
    <row r="614" spans="1:7">
      <c r="A614" s="116" t="s">
        <v>467</v>
      </c>
      <c r="B614" s="117" t="s">
        <v>468</v>
      </c>
      <c r="C614" s="117" t="s">
        <v>123</v>
      </c>
      <c r="D614" s="117" t="s">
        <v>123</v>
      </c>
      <c r="E614" s="226">
        <f t="shared" si="12"/>
        <v>362.2</v>
      </c>
      <c r="F614" s="214">
        <v>142.19999999999999</v>
      </c>
      <c r="G614" s="224">
        <v>220</v>
      </c>
    </row>
    <row r="615" spans="1:7">
      <c r="A615" s="116" t="s">
        <v>123</v>
      </c>
      <c r="B615" s="117" t="s">
        <v>123</v>
      </c>
      <c r="C615" s="117" t="s">
        <v>1116</v>
      </c>
      <c r="D615" s="117" t="s">
        <v>1170</v>
      </c>
      <c r="E615" s="226">
        <f t="shared" si="12"/>
        <v>142.19999999999999</v>
      </c>
      <c r="F615" s="214">
        <v>142.19999999999999</v>
      </c>
      <c r="G615" s="224">
        <v>0</v>
      </c>
    </row>
    <row r="616" spans="1:7">
      <c r="A616" s="116" t="s">
        <v>123</v>
      </c>
      <c r="B616" s="117" t="s">
        <v>123</v>
      </c>
      <c r="C616" s="117" t="s">
        <v>1116</v>
      </c>
      <c r="D616" s="229" t="s">
        <v>1618</v>
      </c>
      <c r="E616" s="226">
        <f t="shared" si="12"/>
        <v>180</v>
      </c>
      <c r="F616" s="214">
        <v>0</v>
      </c>
      <c r="G616" s="224">
        <v>180</v>
      </c>
    </row>
    <row r="617" spans="1:7">
      <c r="A617" s="116" t="s">
        <v>123</v>
      </c>
      <c r="B617" s="117" t="s">
        <v>123</v>
      </c>
      <c r="C617" s="117" t="s">
        <v>1116</v>
      </c>
      <c r="D617" s="229" t="s">
        <v>1619</v>
      </c>
      <c r="E617" s="226">
        <f t="shared" si="12"/>
        <v>40</v>
      </c>
      <c r="F617" s="214">
        <v>0</v>
      </c>
      <c r="G617" s="224">
        <v>40</v>
      </c>
    </row>
    <row r="618" spans="1:7">
      <c r="A618" s="116" t="s">
        <v>469</v>
      </c>
      <c r="B618" s="117" t="s">
        <v>470</v>
      </c>
      <c r="C618" s="117" t="s">
        <v>123</v>
      </c>
      <c r="D618" s="117" t="s">
        <v>123</v>
      </c>
      <c r="E618" s="226">
        <f t="shared" si="12"/>
        <v>177</v>
      </c>
      <c r="F618" s="214">
        <v>114</v>
      </c>
      <c r="G618" s="224">
        <v>63</v>
      </c>
    </row>
    <row r="619" spans="1:7">
      <c r="A619" s="116" t="s">
        <v>123</v>
      </c>
      <c r="B619" s="117" t="s">
        <v>123</v>
      </c>
      <c r="C619" s="117" t="s">
        <v>1116</v>
      </c>
      <c r="D619" s="229" t="s">
        <v>1620</v>
      </c>
      <c r="E619" s="226">
        <f t="shared" si="12"/>
        <v>10</v>
      </c>
      <c r="F619" s="214">
        <v>0</v>
      </c>
      <c r="G619" s="224">
        <v>10</v>
      </c>
    </row>
    <row r="620" spans="1:7">
      <c r="A620" s="116" t="s">
        <v>123</v>
      </c>
      <c r="B620" s="117" t="s">
        <v>123</v>
      </c>
      <c r="C620" s="117" t="s">
        <v>1116</v>
      </c>
      <c r="D620" s="229" t="s">
        <v>1621</v>
      </c>
      <c r="E620" s="226">
        <f t="shared" si="12"/>
        <v>53</v>
      </c>
      <c r="F620" s="214">
        <v>0</v>
      </c>
      <c r="G620" s="224">
        <v>53</v>
      </c>
    </row>
    <row r="621" spans="1:7">
      <c r="A621" s="116" t="s">
        <v>123</v>
      </c>
      <c r="B621" s="117" t="s">
        <v>123</v>
      </c>
      <c r="C621" s="117" t="s">
        <v>1116</v>
      </c>
      <c r="D621" s="117" t="s">
        <v>1171</v>
      </c>
      <c r="E621" s="226">
        <f t="shared" si="12"/>
        <v>114</v>
      </c>
      <c r="F621" s="214">
        <v>114</v>
      </c>
      <c r="G621" s="224">
        <v>0</v>
      </c>
    </row>
    <row r="622" spans="1:7">
      <c r="A622" s="116" t="s">
        <v>471</v>
      </c>
      <c r="B622" s="117" t="s">
        <v>472</v>
      </c>
      <c r="C622" s="117" t="s">
        <v>123</v>
      </c>
      <c r="D622" s="117" t="s">
        <v>123</v>
      </c>
      <c r="E622" s="226">
        <f t="shared" si="12"/>
        <v>17</v>
      </c>
      <c r="F622" s="214">
        <v>10</v>
      </c>
      <c r="G622" s="224">
        <v>7</v>
      </c>
    </row>
    <row r="623" spans="1:7">
      <c r="A623" s="116" t="s">
        <v>473</v>
      </c>
      <c r="B623" s="117" t="s">
        <v>474</v>
      </c>
      <c r="C623" s="117" t="s">
        <v>123</v>
      </c>
      <c r="D623" s="117" t="s">
        <v>123</v>
      </c>
      <c r="E623" s="226">
        <f t="shared" si="12"/>
        <v>15</v>
      </c>
      <c r="F623" s="214">
        <v>10</v>
      </c>
      <c r="G623" s="224">
        <v>5</v>
      </c>
    </row>
    <row r="624" spans="1:7">
      <c r="A624" s="116" t="s">
        <v>123</v>
      </c>
      <c r="B624" s="117" t="s">
        <v>123</v>
      </c>
      <c r="C624" s="117" t="s">
        <v>1116</v>
      </c>
      <c r="D624" s="117" t="s">
        <v>472</v>
      </c>
      <c r="E624" s="226">
        <f t="shared" si="12"/>
        <v>10</v>
      </c>
      <c r="F624" s="214">
        <v>10</v>
      </c>
      <c r="G624" s="224">
        <v>0</v>
      </c>
    </row>
    <row r="625" spans="1:7">
      <c r="A625" s="116" t="s">
        <v>123</v>
      </c>
      <c r="B625" s="117" t="s">
        <v>123</v>
      </c>
      <c r="C625" s="117" t="s">
        <v>1116</v>
      </c>
      <c r="D625" s="229" t="s">
        <v>1622</v>
      </c>
      <c r="E625" s="226">
        <f t="shared" si="12"/>
        <v>5</v>
      </c>
      <c r="F625" s="214">
        <v>0</v>
      </c>
      <c r="G625" s="224">
        <v>5</v>
      </c>
    </row>
    <row r="626" spans="1:7">
      <c r="A626" s="116" t="s">
        <v>475</v>
      </c>
      <c r="B626" s="117" t="s">
        <v>476</v>
      </c>
      <c r="C626" s="117" t="s">
        <v>123</v>
      </c>
      <c r="D626" s="117" t="s">
        <v>123</v>
      </c>
      <c r="E626" s="226">
        <f t="shared" si="12"/>
        <v>2</v>
      </c>
      <c r="F626" s="214">
        <v>0</v>
      </c>
      <c r="G626" s="224">
        <v>2</v>
      </c>
    </row>
    <row r="627" spans="1:7">
      <c r="A627" s="116" t="s">
        <v>123</v>
      </c>
      <c r="B627" s="117" t="s">
        <v>123</v>
      </c>
      <c r="C627" s="117" t="s">
        <v>1116</v>
      </c>
      <c r="D627" s="229" t="s">
        <v>1623</v>
      </c>
      <c r="E627" s="226">
        <f t="shared" si="12"/>
        <v>2</v>
      </c>
      <c r="F627" s="214">
        <v>0</v>
      </c>
      <c r="G627" s="224">
        <v>2</v>
      </c>
    </row>
    <row r="628" spans="1:7">
      <c r="A628" s="116" t="s">
        <v>477</v>
      </c>
      <c r="B628" s="117" t="s">
        <v>478</v>
      </c>
      <c r="C628" s="117" t="s">
        <v>123</v>
      </c>
      <c r="D628" s="117" t="s">
        <v>123</v>
      </c>
      <c r="E628" s="226">
        <f t="shared" si="12"/>
        <v>246.18</v>
      </c>
      <c r="F628" s="214">
        <v>136.18</v>
      </c>
      <c r="G628" s="224">
        <v>110</v>
      </c>
    </row>
    <row r="629" spans="1:7">
      <c r="A629" s="116" t="s">
        <v>479</v>
      </c>
      <c r="B629" s="117" t="s">
        <v>480</v>
      </c>
      <c r="C629" s="117" t="s">
        <v>123</v>
      </c>
      <c r="D629" s="117" t="s">
        <v>123</v>
      </c>
      <c r="E629" s="226">
        <f t="shared" si="12"/>
        <v>246.18</v>
      </c>
      <c r="F629" s="214">
        <v>136.18</v>
      </c>
      <c r="G629" s="224">
        <v>110</v>
      </c>
    </row>
    <row r="630" spans="1:7">
      <c r="A630" s="116" t="s">
        <v>123</v>
      </c>
      <c r="B630" s="117" t="s">
        <v>123</v>
      </c>
      <c r="C630" s="117" t="s">
        <v>1116</v>
      </c>
      <c r="D630" s="229" t="s">
        <v>1624</v>
      </c>
      <c r="E630" s="226">
        <f t="shared" si="12"/>
        <v>110</v>
      </c>
      <c r="F630" s="214">
        <v>0</v>
      </c>
      <c r="G630" s="224">
        <v>110</v>
      </c>
    </row>
    <row r="631" spans="1:7">
      <c r="A631" s="116" t="s">
        <v>123</v>
      </c>
      <c r="B631" s="117" t="s">
        <v>123</v>
      </c>
      <c r="C631" s="117" t="s">
        <v>1116</v>
      </c>
      <c r="D631" s="117" t="s">
        <v>1172</v>
      </c>
      <c r="E631" s="226">
        <f t="shared" si="12"/>
        <v>114.68</v>
      </c>
      <c r="F631" s="214">
        <v>114.68</v>
      </c>
      <c r="G631" s="224">
        <v>0</v>
      </c>
    </row>
    <row r="632" spans="1:7">
      <c r="A632" s="116" t="s">
        <v>123</v>
      </c>
      <c r="B632" s="117" t="s">
        <v>123</v>
      </c>
      <c r="C632" s="117" t="s">
        <v>1116</v>
      </c>
      <c r="D632" s="117" t="s">
        <v>1173</v>
      </c>
      <c r="E632" s="226">
        <f t="shared" si="12"/>
        <v>21.5</v>
      </c>
      <c r="F632" s="214">
        <v>21.5</v>
      </c>
      <c r="G632" s="224">
        <v>0</v>
      </c>
    </row>
    <row r="633" spans="1:7">
      <c r="A633" s="116" t="s">
        <v>481</v>
      </c>
      <c r="B633" s="117" t="s">
        <v>482</v>
      </c>
      <c r="C633" s="117" t="s">
        <v>123</v>
      </c>
      <c r="D633" s="117" t="s">
        <v>123</v>
      </c>
      <c r="E633" s="226">
        <f t="shared" ref="E633:E695" si="13">F633+G633</f>
        <v>1878</v>
      </c>
      <c r="F633" s="214">
        <v>78</v>
      </c>
      <c r="G633" s="224">
        <v>1800</v>
      </c>
    </row>
    <row r="634" spans="1:7">
      <c r="A634" s="116" t="s">
        <v>483</v>
      </c>
      <c r="B634" s="117" t="s">
        <v>484</v>
      </c>
      <c r="C634" s="117" t="s">
        <v>123</v>
      </c>
      <c r="D634" s="117" t="s">
        <v>123</v>
      </c>
      <c r="E634" s="226">
        <f t="shared" si="13"/>
        <v>1878</v>
      </c>
      <c r="F634" s="214">
        <v>78</v>
      </c>
      <c r="G634" s="224">
        <v>1800</v>
      </c>
    </row>
    <row r="635" spans="1:7">
      <c r="A635" s="116" t="s">
        <v>123</v>
      </c>
      <c r="B635" s="117" t="s">
        <v>123</v>
      </c>
      <c r="C635" s="117" t="s">
        <v>1126</v>
      </c>
      <c r="D635" s="117" t="s">
        <v>1174</v>
      </c>
      <c r="E635" s="226">
        <f t="shared" si="13"/>
        <v>1800</v>
      </c>
      <c r="F635" s="214">
        <v>0</v>
      </c>
      <c r="G635" s="224">
        <v>1800</v>
      </c>
    </row>
    <row r="636" spans="1:7">
      <c r="A636" s="116" t="s">
        <v>123</v>
      </c>
      <c r="B636" s="117" t="s">
        <v>123</v>
      </c>
      <c r="C636" s="117" t="s">
        <v>1126</v>
      </c>
      <c r="D636" s="117" t="s">
        <v>1175</v>
      </c>
      <c r="E636" s="226">
        <f t="shared" si="13"/>
        <v>32</v>
      </c>
      <c r="F636" s="214">
        <v>32</v>
      </c>
      <c r="G636" s="224">
        <v>0</v>
      </c>
    </row>
    <row r="637" spans="1:7">
      <c r="A637" s="116" t="s">
        <v>123</v>
      </c>
      <c r="B637" s="117" t="s">
        <v>123</v>
      </c>
      <c r="C637" s="117" t="s">
        <v>1126</v>
      </c>
      <c r="D637" s="117" t="s">
        <v>1176</v>
      </c>
      <c r="E637" s="226">
        <f t="shared" si="13"/>
        <v>46</v>
      </c>
      <c r="F637" s="214">
        <v>46</v>
      </c>
      <c r="G637" s="224">
        <v>0</v>
      </c>
    </row>
    <row r="638" spans="1:7">
      <c r="A638" s="116" t="s">
        <v>485</v>
      </c>
      <c r="B638" s="117" t="s">
        <v>486</v>
      </c>
      <c r="C638" s="117" t="s">
        <v>123</v>
      </c>
      <c r="D638" s="117" t="s">
        <v>123</v>
      </c>
      <c r="E638" s="226">
        <f t="shared" si="13"/>
        <v>135.178</v>
      </c>
      <c r="F638" s="214">
        <v>135.178</v>
      </c>
      <c r="G638" s="224">
        <v>0</v>
      </c>
    </row>
    <row r="639" spans="1:7">
      <c r="A639" s="116" t="s">
        <v>488</v>
      </c>
      <c r="B639" s="117" t="s">
        <v>489</v>
      </c>
      <c r="C639" s="117" t="s">
        <v>123</v>
      </c>
      <c r="D639" s="117" t="s">
        <v>123</v>
      </c>
      <c r="E639" s="226">
        <f t="shared" si="13"/>
        <v>55.25</v>
      </c>
      <c r="F639" s="214">
        <v>55.25</v>
      </c>
      <c r="G639" s="224">
        <v>0</v>
      </c>
    </row>
    <row r="640" spans="1:7">
      <c r="A640" s="116" t="s">
        <v>123</v>
      </c>
      <c r="B640" s="117" t="s">
        <v>123</v>
      </c>
      <c r="C640" s="117" t="s">
        <v>1131</v>
      </c>
      <c r="D640" s="117" t="s">
        <v>1177</v>
      </c>
      <c r="E640" s="226">
        <f t="shared" si="13"/>
        <v>55.25</v>
      </c>
      <c r="F640" s="214">
        <v>55.25</v>
      </c>
      <c r="G640" s="224">
        <v>0</v>
      </c>
    </row>
    <row r="641" spans="1:7">
      <c r="A641" s="116" t="s">
        <v>491</v>
      </c>
      <c r="B641" s="117" t="s">
        <v>492</v>
      </c>
      <c r="C641" s="117" t="s">
        <v>123</v>
      </c>
      <c r="D641" s="117" t="s">
        <v>123</v>
      </c>
      <c r="E641" s="226">
        <f t="shared" si="13"/>
        <v>79.927999999999997</v>
      </c>
      <c r="F641" s="214">
        <v>79.927999999999997</v>
      </c>
      <c r="G641" s="224">
        <v>0</v>
      </c>
    </row>
    <row r="642" spans="1:7">
      <c r="A642" s="116" t="s">
        <v>123</v>
      </c>
      <c r="B642" s="117" t="s">
        <v>123</v>
      </c>
      <c r="C642" s="117" t="s">
        <v>1131</v>
      </c>
      <c r="D642" s="117" t="s">
        <v>1178</v>
      </c>
      <c r="E642" s="226">
        <f t="shared" si="13"/>
        <v>4.08</v>
      </c>
      <c r="F642" s="214">
        <v>4.08</v>
      </c>
      <c r="G642" s="224">
        <v>0</v>
      </c>
    </row>
    <row r="643" spans="1:7">
      <c r="A643" s="116" t="s">
        <v>123</v>
      </c>
      <c r="B643" s="117" t="s">
        <v>123</v>
      </c>
      <c r="C643" s="117" t="s">
        <v>1131</v>
      </c>
      <c r="D643" s="117" t="s">
        <v>1179</v>
      </c>
      <c r="E643" s="226">
        <f t="shared" si="13"/>
        <v>7.8780000000000001</v>
      </c>
      <c r="F643" s="214">
        <v>7.8780000000000001</v>
      </c>
      <c r="G643" s="224">
        <v>0</v>
      </c>
    </row>
    <row r="644" spans="1:7">
      <c r="A644" s="116" t="s">
        <v>123</v>
      </c>
      <c r="B644" s="117" t="s">
        <v>123</v>
      </c>
      <c r="C644" s="117" t="s">
        <v>1131</v>
      </c>
      <c r="D644" s="117" t="s">
        <v>1180</v>
      </c>
      <c r="E644" s="226">
        <f t="shared" si="13"/>
        <v>30</v>
      </c>
      <c r="F644" s="214">
        <v>30</v>
      </c>
      <c r="G644" s="224">
        <v>0</v>
      </c>
    </row>
    <row r="645" spans="1:7">
      <c r="A645" s="116" t="s">
        <v>123</v>
      </c>
      <c r="B645" s="117" t="s">
        <v>123</v>
      </c>
      <c r="C645" s="117" t="s">
        <v>1131</v>
      </c>
      <c r="D645" s="117" t="s">
        <v>1181</v>
      </c>
      <c r="E645" s="226">
        <f t="shared" si="13"/>
        <v>8.8800000000000008</v>
      </c>
      <c r="F645" s="214">
        <v>8.8800000000000008</v>
      </c>
      <c r="G645" s="224">
        <v>0</v>
      </c>
    </row>
    <row r="646" spans="1:7">
      <c r="A646" s="116" t="s">
        <v>123</v>
      </c>
      <c r="B646" s="117" t="s">
        <v>123</v>
      </c>
      <c r="C646" s="117" t="s">
        <v>1131</v>
      </c>
      <c r="D646" s="117" t="s">
        <v>1182</v>
      </c>
      <c r="E646" s="226">
        <f t="shared" si="13"/>
        <v>20</v>
      </c>
      <c r="F646" s="214">
        <v>20</v>
      </c>
      <c r="G646" s="224">
        <v>0</v>
      </c>
    </row>
    <row r="647" spans="1:7">
      <c r="A647" s="116" t="s">
        <v>123</v>
      </c>
      <c r="B647" s="117" t="s">
        <v>123</v>
      </c>
      <c r="C647" s="117" t="s">
        <v>1131</v>
      </c>
      <c r="D647" s="117" t="s">
        <v>1183</v>
      </c>
      <c r="E647" s="226">
        <f t="shared" si="13"/>
        <v>9.09</v>
      </c>
      <c r="F647" s="214">
        <v>9.09</v>
      </c>
      <c r="G647" s="224">
        <v>0</v>
      </c>
    </row>
    <row r="648" spans="1:7">
      <c r="A648" s="116" t="s">
        <v>493</v>
      </c>
      <c r="B648" s="117" t="s">
        <v>494</v>
      </c>
      <c r="C648" s="117" t="s">
        <v>123</v>
      </c>
      <c r="D648" s="117" t="s">
        <v>123</v>
      </c>
      <c r="E648" s="226">
        <f t="shared" si="13"/>
        <v>1016</v>
      </c>
      <c r="F648" s="214">
        <v>1016</v>
      </c>
      <c r="G648" s="224">
        <v>0</v>
      </c>
    </row>
    <row r="649" spans="1:7">
      <c r="A649" s="116" t="s">
        <v>495</v>
      </c>
      <c r="B649" s="117" t="s">
        <v>494</v>
      </c>
      <c r="C649" s="117" t="s">
        <v>123</v>
      </c>
      <c r="D649" s="117" t="s">
        <v>123</v>
      </c>
      <c r="E649" s="226">
        <f t="shared" si="13"/>
        <v>1016</v>
      </c>
      <c r="F649" s="214">
        <v>1016</v>
      </c>
      <c r="G649" s="224">
        <v>0</v>
      </c>
    </row>
    <row r="650" spans="1:7">
      <c r="A650" s="116" t="s">
        <v>123</v>
      </c>
      <c r="B650" s="117" t="s">
        <v>123</v>
      </c>
      <c r="C650" s="117" t="s">
        <v>1114</v>
      </c>
      <c r="D650" s="117" t="s">
        <v>1184</v>
      </c>
      <c r="E650" s="226">
        <f t="shared" si="13"/>
        <v>16</v>
      </c>
      <c r="F650" s="214">
        <v>16</v>
      </c>
      <c r="G650" s="224">
        <v>0</v>
      </c>
    </row>
    <row r="651" spans="1:7">
      <c r="A651" s="116" t="s">
        <v>123</v>
      </c>
      <c r="B651" s="117" t="s">
        <v>123</v>
      </c>
      <c r="C651" s="117" t="s">
        <v>843</v>
      </c>
      <c r="D651" s="117" t="s">
        <v>1185</v>
      </c>
      <c r="E651" s="226">
        <f t="shared" si="13"/>
        <v>1000</v>
      </c>
      <c r="F651" s="214">
        <v>1000</v>
      </c>
      <c r="G651" s="224">
        <v>0</v>
      </c>
    </row>
    <row r="652" spans="1:7">
      <c r="A652" s="116" t="s">
        <v>496</v>
      </c>
      <c r="B652" s="117" t="s">
        <v>497</v>
      </c>
      <c r="C652" s="117" t="s">
        <v>123</v>
      </c>
      <c r="D652" s="117" t="s">
        <v>123</v>
      </c>
      <c r="E652" s="226">
        <f t="shared" si="13"/>
        <v>9342.3014999999996</v>
      </c>
      <c r="F652" s="214">
        <v>5615.3014999999996</v>
      </c>
      <c r="G652" s="224">
        <v>3727</v>
      </c>
    </row>
    <row r="653" spans="1:7">
      <c r="A653" s="116" t="s">
        <v>498</v>
      </c>
      <c r="B653" s="117" t="s">
        <v>499</v>
      </c>
      <c r="C653" s="117" t="s">
        <v>123</v>
      </c>
      <c r="D653" s="117" t="s">
        <v>123</v>
      </c>
      <c r="E653" s="226">
        <f t="shared" si="13"/>
        <v>566.91999999999996</v>
      </c>
      <c r="F653" s="214">
        <v>566.91999999999996</v>
      </c>
      <c r="G653" s="224">
        <v>0</v>
      </c>
    </row>
    <row r="654" spans="1:7">
      <c r="A654" s="116" t="s">
        <v>500</v>
      </c>
      <c r="B654" s="117" t="s">
        <v>129</v>
      </c>
      <c r="C654" s="117" t="s">
        <v>123</v>
      </c>
      <c r="D654" s="117" t="s">
        <v>123</v>
      </c>
      <c r="E654" s="226">
        <f t="shared" si="13"/>
        <v>2.8</v>
      </c>
      <c r="F654" s="214">
        <v>2.8</v>
      </c>
      <c r="G654" s="224">
        <v>0</v>
      </c>
    </row>
    <row r="655" spans="1:7">
      <c r="A655" s="116" t="s">
        <v>123</v>
      </c>
      <c r="B655" s="117" t="s">
        <v>123</v>
      </c>
      <c r="C655" s="117" t="s">
        <v>1186</v>
      </c>
      <c r="D655" s="117" t="s">
        <v>862</v>
      </c>
      <c r="E655" s="226">
        <f t="shared" si="13"/>
        <v>0.4</v>
      </c>
      <c r="F655" s="214">
        <v>0.4</v>
      </c>
      <c r="G655" s="224">
        <v>0</v>
      </c>
    </row>
    <row r="656" spans="1:7">
      <c r="A656" s="116" t="s">
        <v>123</v>
      </c>
      <c r="B656" s="117" t="s">
        <v>123</v>
      </c>
      <c r="C656" s="117" t="s">
        <v>1186</v>
      </c>
      <c r="D656" s="117" t="s">
        <v>1187</v>
      </c>
      <c r="E656" s="226">
        <f t="shared" si="13"/>
        <v>2.4</v>
      </c>
      <c r="F656" s="214">
        <v>2.4</v>
      </c>
      <c r="G656" s="224">
        <v>0</v>
      </c>
    </row>
    <row r="657" spans="1:7">
      <c r="A657" s="116" t="s">
        <v>501</v>
      </c>
      <c r="B657" s="117" t="s">
        <v>502</v>
      </c>
      <c r="C657" s="117" t="s">
        <v>123</v>
      </c>
      <c r="D657" s="117" t="s">
        <v>123</v>
      </c>
      <c r="E657" s="226">
        <f t="shared" si="13"/>
        <v>564.12</v>
      </c>
      <c r="F657" s="214">
        <v>564.12</v>
      </c>
      <c r="G657" s="224">
        <v>0</v>
      </c>
    </row>
    <row r="658" spans="1:7">
      <c r="A658" s="116" t="s">
        <v>123</v>
      </c>
      <c r="B658" s="117" t="s">
        <v>123</v>
      </c>
      <c r="C658" s="117" t="s">
        <v>1186</v>
      </c>
      <c r="D658" s="117" t="s">
        <v>1188</v>
      </c>
      <c r="E658" s="226">
        <f t="shared" si="13"/>
        <v>406.53</v>
      </c>
      <c r="F658" s="214">
        <v>406.53</v>
      </c>
      <c r="G658" s="224">
        <v>0</v>
      </c>
    </row>
    <row r="659" spans="1:7">
      <c r="A659" s="116" t="s">
        <v>123</v>
      </c>
      <c r="B659" s="117" t="s">
        <v>123</v>
      </c>
      <c r="C659" s="117" t="s">
        <v>1186</v>
      </c>
      <c r="D659" s="117" t="s">
        <v>1189</v>
      </c>
      <c r="E659" s="226">
        <f t="shared" si="13"/>
        <v>29.21</v>
      </c>
      <c r="F659" s="214">
        <v>29.21</v>
      </c>
      <c r="G659" s="224">
        <v>0</v>
      </c>
    </row>
    <row r="660" spans="1:7">
      <c r="A660" s="116" t="s">
        <v>123</v>
      </c>
      <c r="B660" s="117" t="s">
        <v>123</v>
      </c>
      <c r="C660" s="117" t="s">
        <v>1186</v>
      </c>
      <c r="D660" s="117" t="s">
        <v>1190</v>
      </c>
      <c r="E660" s="226">
        <f t="shared" si="13"/>
        <v>8.9700000000000006</v>
      </c>
      <c r="F660" s="214">
        <v>8.9700000000000006</v>
      </c>
      <c r="G660" s="224">
        <v>0</v>
      </c>
    </row>
    <row r="661" spans="1:7">
      <c r="A661" s="116" t="s">
        <v>123</v>
      </c>
      <c r="B661" s="117" t="s">
        <v>123</v>
      </c>
      <c r="C661" s="117" t="s">
        <v>1186</v>
      </c>
      <c r="D661" s="117" t="s">
        <v>1630</v>
      </c>
      <c r="E661" s="226">
        <f t="shared" si="13"/>
        <v>8</v>
      </c>
      <c r="F661" s="214">
        <v>8</v>
      </c>
      <c r="G661" s="224">
        <v>0</v>
      </c>
    </row>
    <row r="662" spans="1:7">
      <c r="A662" s="116" t="s">
        <v>123</v>
      </c>
      <c r="B662" s="117" t="s">
        <v>123</v>
      </c>
      <c r="C662" s="117" t="s">
        <v>1186</v>
      </c>
      <c r="D662" s="117" t="s">
        <v>1191</v>
      </c>
      <c r="E662" s="226">
        <f t="shared" si="13"/>
        <v>6.41</v>
      </c>
      <c r="F662" s="214">
        <v>6.41</v>
      </c>
      <c r="G662" s="224">
        <v>0</v>
      </c>
    </row>
    <row r="663" spans="1:7">
      <c r="A663" s="116" t="s">
        <v>123</v>
      </c>
      <c r="B663" s="117" t="s">
        <v>123</v>
      </c>
      <c r="C663" s="117" t="s">
        <v>1186</v>
      </c>
      <c r="D663" s="117" t="s">
        <v>1192</v>
      </c>
      <c r="E663" s="226">
        <f t="shared" si="13"/>
        <v>20</v>
      </c>
      <c r="F663" s="214">
        <v>20</v>
      </c>
      <c r="G663" s="224">
        <v>0</v>
      </c>
    </row>
    <row r="664" spans="1:7">
      <c r="A664" s="116" t="s">
        <v>123</v>
      </c>
      <c r="B664" s="117" t="s">
        <v>123</v>
      </c>
      <c r="C664" s="117" t="s">
        <v>1186</v>
      </c>
      <c r="D664" s="117" t="s">
        <v>1193</v>
      </c>
      <c r="E664" s="226">
        <f t="shared" si="13"/>
        <v>80</v>
      </c>
      <c r="F664" s="214">
        <v>80</v>
      </c>
      <c r="G664" s="224">
        <v>0</v>
      </c>
    </row>
    <row r="665" spans="1:7">
      <c r="A665" s="116" t="s">
        <v>123</v>
      </c>
      <c r="B665" s="117" t="s">
        <v>123</v>
      </c>
      <c r="C665" s="117" t="s">
        <v>1186</v>
      </c>
      <c r="D665" s="117" t="s">
        <v>1194</v>
      </c>
      <c r="E665" s="226">
        <f t="shared" si="13"/>
        <v>5</v>
      </c>
      <c r="F665" s="214">
        <v>5</v>
      </c>
      <c r="G665" s="224">
        <v>0</v>
      </c>
    </row>
    <row r="666" spans="1:7">
      <c r="A666" s="116" t="s">
        <v>503</v>
      </c>
      <c r="B666" s="117" t="s">
        <v>504</v>
      </c>
      <c r="C666" s="117" t="s">
        <v>123</v>
      </c>
      <c r="D666" s="117" t="s">
        <v>123</v>
      </c>
      <c r="E666" s="226">
        <f t="shared" si="13"/>
        <v>129</v>
      </c>
      <c r="F666" s="214">
        <v>129</v>
      </c>
      <c r="G666" s="224">
        <v>0</v>
      </c>
    </row>
    <row r="667" spans="1:7">
      <c r="A667" s="116" t="s">
        <v>505</v>
      </c>
      <c r="B667" s="117" t="s">
        <v>506</v>
      </c>
      <c r="C667" s="117" t="s">
        <v>123</v>
      </c>
      <c r="D667" s="117" t="s">
        <v>123</v>
      </c>
      <c r="E667" s="226">
        <f t="shared" si="13"/>
        <v>129</v>
      </c>
      <c r="F667" s="214">
        <v>129</v>
      </c>
      <c r="G667" s="224">
        <v>0</v>
      </c>
    </row>
    <row r="668" spans="1:7">
      <c r="A668" s="116" t="s">
        <v>123</v>
      </c>
      <c r="B668" s="117" t="s">
        <v>123</v>
      </c>
      <c r="C668" s="117" t="s">
        <v>1195</v>
      </c>
      <c r="D668" s="117" t="s">
        <v>1196</v>
      </c>
      <c r="E668" s="226">
        <f t="shared" si="13"/>
        <v>5</v>
      </c>
      <c r="F668" s="214">
        <v>5</v>
      </c>
      <c r="G668" s="224">
        <v>0</v>
      </c>
    </row>
    <row r="669" spans="1:7">
      <c r="A669" s="116" t="s">
        <v>123</v>
      </c>
      <c r="B669" s="117" t="s">
        <v>123</v>
      </c>
      <c r="C669" s="117" t="s">
        <v>1195</v>
      </c>
      <c r="D669" s="117" t="s">
        <v>1197</v>
      </c>
      <c r="E669" s="226">
        <f t="shared" si="13"/>
        <v>5</v>
      </c>
      <c r="F669" s="214">
        <v>5</v>
      </c>
      <c r="G669" s="224">
        <v>0</v>
      </c>
    </row>
    <row r="670" spans="1:7">
      <c r="A670" s="116" t="s">
        <v>123</v>
      </c>
      <c r="B670" s="117" t="s">
        <v>123</v>
      </c>
      <c r="C670" s="117" t="s">
        <v>1195</v>
      </c>
      <c r="D670" s="117" t="s">
        <v>1198</v>
      </c>
      <c r="E670" s="226">
        <f t="shared" si="13"/>
        <v>83</v>
      </c>
      <c r="F670" s="214">
        <v>83</v>
      </c>
      <c r="G670" s="224">
        <v>0</v>
      </c>
    </row>
    <row r="671" spans="1:7">
      <c r="A671" s="116" t="s">
        <v>123</v>
      </c>
      <c r="B671" s="117" t="s">
        <v>123</v>
      </c>
      <c r="C671" s="117" t="s">
        <v>1195</v>
      </c>
      <c r="D671" s="117" t="s">
        <v>1199</v>
      </c>
      <c r="E671" s="226">
        <f t="shared" si="13"/>
        <v>30</v>
      </c>
      <c r="F671" s="214">
        <v>30</v>
      </c>
      <c r="G671" s="224">
        <v>0</v>
      </c>
    </row>
    <row r="672" spans="1:7">
      <c r="A672" s="116" t="s">
        <v>123</v>
      </c>
      <c r="B672" s="117" t="s">
        <v>123</v>
      </c>
      <c r="C672" s="117" t="s">
        <v>1195</v>
      </c>
      <c r="D672" s="117" t="s">
        <v>1200</v>
      </c>
      <c r="E672" s="226">
        <f t="shared" si="13"/>
        <v>1</v>
      </c>
      <c r="F672" s="214">
        <v>1</v>
      </c>
      <c r="G672" s="224">
        <v>0</v>
      </c>
    </row>
    <row r="673" spans="1:7">
      <c r="A673" s="116" t="s">
        <v>123</v>
      </c>
      <c r="B673" s="117" t="s">
        <v>123</v>
      </c>
      <c r="C673" s="117" t="s">
        <v>1195</v>
      </c>
      <c r="D673" s="117" t="s">
        <v>1201</v>
      </c>
      <c r="E673" s="226">
        <f t="shared" si="13"/>
        <v>5</v>
      </c>
      <c r="F673" s="214">
        <v>5</v>
      </c>
      <c r="G673" s="224">
        <v>0</v>
      </c>
    </row>
    <row r="674" spans="1:7">
      <c r="A674" s="116" t="s">
        <v>507</v>
      </c>
      <c r="B674" s="117" t="s">
        <v>508</v>
      </c>
      <c r="C674" s="117" t="s">
        <v>123</v>
      </c>
      <c r="D674" s="117" t="s">
        <v>123</v>
      </c>
      <c r="E674" s="226">
        <f t="shared" si="13"/>
        <v>172.04250000000002</v>
      </c>
      <c r="F674" s="214">
        <v>99.042500000000004</v>
      </c>
      <c r="G674" s="224">
        <v>73</v>
      </c>
    </row>
    <row r="675" spans="1:7">
      <c r="A675" s="116" t="s">
        <v>509</v>
      </c>
      <c r="B675" s="117" t="s">
        <v>510</v>
      </c>
      <c r="C675" s="117" t="s">
        <v>123</v>
      </c>
      <c r="D675" s="117" t="s">
        <v>123</v>
      </c>
      <c r="E675" s="226">
        <f t="shared" si="13"/>
        <v>172.04250000000002</v>
      </c>
      <c r="F675" s="214">
        <v>99.042500000000004</v>
      </c>
      <c r="G675" s="224">
        <v>73</v>
      </c>
    </row>
    <row r="676" spans="1:7">
      <c r="A676" s="116" t="s">
        <v>123</v>
      </c>
      <c r="B676" s="117" t="s">
        <v>123</v>
      </c>
      <c r="C676" s="117" t="s">
        <v>1186</v>
      </c>
      <c r="D676" s="117" t="s">
        <v>1202</v>
      </c>
      <c r="E676" s="226">
        <f t="shared" si="13"/>
        <v>73</v>
      </c>
      <c r="F676" s="214">
        <v>0</v>
      </c>
      <c r="G676" s="224">
        <v>73</v>
      </c>
    </row>
    <row r="677" spans="1:7">
      <c r="A677" s="116" t="s">
        <v>123</v>
      </c>
      <c r="B677" s="117" t="s">
        <v>123</v>
      </c>
      <c r="C677" s="117" t="s">
        <v>1186</v>
      </c>
      <c r="D677" s="117" t="s">
        <v>1203</v>
      </c>
      <c r="E677" s="226">
        <f t="shared" si="13"/>
        <v>27.142499999999998</v>
      </c>
      <c r="F677" s="214">
        <v>27.142499999999998</v>
      </c>
      <c r="G677" s="224">
        <v>0</v>
      </c>
    </row>
    <row r="678" spans="1:7">
      <c r="A678" s="116" t="s">
        <v>123</v>
      </c>
      <c r="B678" s="117" t="s">
        <v>123</v>
      </c>
      <c r="C678" s="117" t="s">
        <v>1186</v>
      </c>
      <c r="D678" s="117" t="s">
        <v>1204</v>
      </c>
      <c r="E678" s="226">
        <f t="shared" si="13"/>
        <v>2.9</v>
      </c>
      <c r="F678" s="214">
        <v>2.9</v>
      </c>
      <c r="G678" s="224">
        <v>0</v>
      </c>
    </row>
    <row r="679" spans="1:7">
      <c r="A679" s="116" t="s">
        <v>123</v>
      </c>
      <c r="B679" s="117" t="s">
        <v>123</v>
      </c>
      <c r="C679" s="117" t="s">
        <v>1186</v>
      </c>
      <c r="D679" s="117" t="s">
        <v>1205</v>
      </c>
      <c r="E679" s="226">
        <f t="shared" si="13"/>
        <v>69</v>
      </c>
      <c r="F679" s="214">
        <v>69</v>
      </c>
      <c r="G679" s="224">
        <v>0</v>
      </c>
    </row>
    <row r="680" spans="1:7">
      <c r="A680" s="116" t="s">
        <v>511</v>
      </c>
      <c r="B680" s="117" t="s">
        <v>512</v>
      </c>
      <c r="C680" s="117" t="s">
        <v>123</v>
      </c>
      <c r="D680" s="117" t="s">
        <v>123</v>
      </c>
      <c r="E680" s="226">
        <f t="shared" si="13"/>
        <v>1156.5450000000001</v>
      </c>
      <c r="F680" s="214">
        <v>444.54500000000002</v>
      </c>
      <c r="G680" s="224">
        <v>712</v>
      </c>
    </row>
    <row r="681" spans="1:7">
      <c r="A681" s="116" t="s">
        <v>513</v>
      </c>
      <c r="B681" s="117" t="s">
        <v>514</v>
      </c>
      <c r="C681" s="117" t="s">
        <v>123</v>
      </c>
      <c r="D681" s="117" t="s">
        <v>123</v>
      </c>
      <c r="E681" s="226">
        <f t="shared" si="13"/>
        <v>25</v>
      </c>
      <c r="F681" s="214">
        <v>25</v>
      </c>
      <c r="G681" s="224">
        <v>0</v>
      </c>
    </row>
    <row r="682" spans="1:7">
      <c r="A682" s="116" t="s">
        <v>123</v>
      </c>
      <c r="B682" s="117" t="s">
        <v>123</v>
      </c>
      <c r="C682" s="117" t="s">
        <v>1206</v>
      </c>
      <c r="D682" s="117" t="s">
        <v>1207</v>
      </c>
      <c r="E682" s="226">
        <f t="shared" si="13"/>
        <v>20</v>
      </c>
      <c r="F682" s="214">
        <v>20</v>
      </c>
      <c r="G682" s="224">
        <v>0</v>
      </c>
    </row>
    <row r="683" spans="1:7">
      <c r="A683" s="116" t="s">
        <v>123</v>
      </c>
      <c r="B683" s="117" t="s">
        <v>123</v>
      </c>
      <c r="C683" s="117" t="s">
        <v>1206</v>
      </c>
      <c r="D683" s="117" t="s">
        <v>1208</v>
      </c>
      <c r="E683" s="226">
        <f t="shared" si="13"/>
        <v>5</v>
      </c>
      <c r="F683" s="214">
        <v>5</v>
      </c>
      <c r="G683" s="224">
        <v>0</v>
      </c>
    </row>
    <row r="684" spans="1:7">
      <c r="A684" s="116" t="s">
        <v>515</v>
      </c>
      <c r="B684" s="117" t="s">
        <v>516</v>
      </c>
      <c r="C684" s="117" t="s">
        <v>123</v>
      </c>
      <c r="D684" s="117" t="s">
        <v>123</v>
      </c>
      <c r="E684" s="226">
        <f t="shared" si="13"/>
        <v>3.2</v>
      </c>
      <c r="F684" s="214">
        <v>3.2</v>
      </c>
      <c r="G684" s="224">
        <v>0</v>
      </c>
    </row>
    <row r="685" spans="1:7">
      <c r="A685" s="116" t="s">
        <v>123</v>
      </c>
      <c r="B685" s="117" t="s">
        <v>123</v>
      </c>
      <c r="C685" s="117" t="s">
        <v>1209</v>
      </c>
      <c r="D685" s="117" t="s">
        <v>1210</v>
      </c>
      <c r="E685" s="226">
        <f t="shared" si="13"/>
        <v>3.2</v>
      </c>
      <c r="F685" s="214">
        <v>3.2</v>
      </c>
      <c r="G685" s="224">
        <v>0</v>
      </c>
    </row>
    <row r="686" spans="1:7">
      <c r="A686" s="116" t="s">
        <v>517</v>
      </c>
      <c r="B686" s="117" t="s">
        <v>518</v>
      </c>
      <c r="C686" s="117" t="s">
        <v>123</v>
      </c>
      <c r="D686" s="117" t="s">
        <v>123</v>
      </c>
      <c r="E686" s="226">
        <f t="shared" si="13"/>
        <v>132</v>
      </c>
      <c r="F686" s="214">
        <v>132</v>
      </c>
      <c r="G686" s="224">
        <v>0</v>
      </c>
    </row>
    <row r="687" spans="1:7">
      <c r="A687" s="116" t="s">
        <v>123</v>
      </c>
      <c r="B687" s="117" t="s">
        <v>123</v>
      </c>
      <c r="C687" s="117" t="s">
        <v>1186</v>
      </c>
      <c r="D687" s="117" t="s">
        <v>1211</v>
      </c>
      <c r="E687" s="226">
        <f t="shared" si="13"/>
        <v>2.6</v>
      </c>
      <c r="F687" s="214">
        <v>2.6</v>
      </c>
      <c r="G687" s="224">
        <v>0</v>
      </c>
    </row>
    <row r="688" spans="1:7">
      <c r="A688" s="116" t="s">
        <v>123</v>
      </c>
      <c r="B688" s="117" t="s">
        <v>123</v>
      </c>
      <c r="C688" s="117" t="s">
        <v>1212</v>
      </c>
      <c r="D688" s="117" t="s">
        <v>1213</v>
      </c>
      <c r="E688" s="226">
        <f t="shared" si="13"/>
        <v>93</v>
      </c>
      <c r="F688" s="214">
        <v>93</v>
      </c>
      <c r="G688" s="224">
        <v>0</v>
      </c>
    </row>
    <row r="689" spans="1:7">
      <c r="A689" s="116" t="s">
        <v>123</v>
      </c>
      <c r="B689" s="117" t="s">
        <v>123</v>
      </c>
      <c r="C689" s="117" t="s">
        <v>1212</v>
      </c>
      <c r="D689" s="117" t="s">
        <v>1214</v>
      </c>
      <c r="E689" s="226">
        <f t="shared" si="13"/>
        <v>10</v>
      </c>
      <c r="F689" s="214">
        <v>10</v>
      </c>
      <c r="G689" s="224">
        <v>0</v>
      </c>
    </row>
    <row r="690" spans="1:7">
      <c r="A690" s="116" t="s">
        <v>123</v>
      </c>
      <c r="B690" s="117" t="s">
        <v>123</v>
      </c>
      <c r="C690" s="117" t="s">
        <v>1212</v>
      </c>
      <c r="D690" s="117" t="s">
        <v>1215</v>
      </c>
      <c r="E690" s="226">
        <f t="shared" si="13"/>
        <v>26</v>
      </c>
      <c r="F690" s="214">
        <v>26</v>
      </c>
      <c r="G690" s="224">
        <v>0</v>
      </c>
    </row>
    <row r="691" spans="1:7">
      <c r="A691" s="116" t="s">
        <v>123</v>
      </c>
      <c r="B691" s="117" t="s">
        <v>123</v>
      </c>
      <c r="C691" s="117" t="s">
        <v>1212</v>
      </c>
      <c r="D691" s="117" t="s">
        <v>862</v>
      </c>
      <c r="E691" s="226">
        <f t="shared" si="13"/>
        <v>0.4</v>
      </c>
      <c r="F691" s="214">
        <v>0.4</v>
      </c>
      <c r="G691" s="224">
        <v>0</v>
      </c>
    </row>
    <row r="692" spans="1:7">
      <c r="A692" s="116" t="s">
        <v>519</v>
      </c>
      <c r="B692" s="117" t="s">
        <v>520</v>
      </c>
      <c r="C692" s="117" t="s">
        <v>123</v>
      </c>
      <c r="D692" s="117" t="s">
        <v>123</v>
      </c>
      <c r="E692" s="226">
        <f t="shared" si="13"/>
        <v>966.34500000000003</v>
      </c>
      <c r="F692" s="214">
        <v>254.345</v>
      </c>
      <c r="G692" s="224">
        <v>712</v>
      </c>
    </row>
    <row r="693" spans="1:7">
      <c r="A693" s="116" t="s">
        <v>123</v>
      </c>
      <c r="B693" s="117" t="s">
        <v>123</v>
      </c>
      <c r="C693" s="117" t="s">
        <v>1186</v>
      </c>
      <c r="D693" s="117" t="s">
        <v>1216</v>
      </c>
      <c r="E693" s="226">
        <f t="shared" si="13"/>
        <v>160</v>
      </c>
      <c r="F693" s="214">
        <v>0</v>
      </c>
      <c r="G693" s="224">
        <v>160</v>
      </c>
    </row>
    <row r="694" spans="1:7">
      <c r="A694" s="116" t="s">
        <v>123</v>
      </c>
      <c r="B694" s="117" t="s">
        <v>123</v>
      </c>
      <c r="C694" s="117" t="s">
        <v>1186</v>
      </c>
      <c r="D694" s="117" t="s">
        <v>1217</v>
      </c>
      <c r="E694" s="226">
        <f t="shared" si="13"/>
        <v>552</v>
      </c>
      <c r="F694" s="214">
        <v>0</v>
      </c>
      <c r="G694" s="224">
        <v>552</v>
      </c>
    </row>
    <row r="695" spans="1:7">
      <c r="A695" s="116" t="s">
        <v>123</v>
      </c>
      <c r="B695" s="117" t="s">
        <v>123</v>
      </c>
      <c r="C695" s="117" t="s">
        <v>1186</v>
      </c>
      <c r="D695" s="117" t="s">
        <v>1218</v>
      </c>
      <c r="E695" s="226">
        <f t="shared" si="13"/>
        <v>254.345</v>
      </c>
      <c r="F695" s="214">
        <v>254.345</v>
      </c>
      <c r="G695" s="224">
        <v>0</v>
      </c>
    </row>
    <row r="696" spans="1:7">
      <c r="A696" s="116" t="s">
        <v>521</v>
      </c>
      <c r="B696" s="117" t="s">
        <v>522</v>
      </c>
      <c r="C696" s="117" t="s">
        <v>123</v>
      </c>
      <c r="D696" s="117" t="s">
        <v>123</v>
      </c>
      <c r="E696" s="226">
        <f t="shared" ref="E696:E759" si="14">F696+G696</f>
        <v>30</v>
      </c>
      <c r="F696" s="214">
        <v>30</v>
      </c>
      <c r="G696" s="224">
        <v>0</v>
      </c>
    </row>
    <row r="697" spans="1:7">
      <c r="A697" s="116" t="s">
        <v>123</v>
      </c>
      <c r="B697" s="117" t="s">
        <v>123</v>
      </c>
      <c r="C697" s="117" t="s">
        <v>1206</v>
      </c>
      <c r="D697" s="117" t="s">
        <v>1219</v>
      </c>
      <c r="E697" s="226">
        <f t="shared" si="14"/>
        <v>30</v>
      </c>
      <c r="F697" s="214">
        <v>30</v>
      </c>
      <c r="G697" s="224">
        <v>0</v>
      </c>
    </row>
    <row r="698" spans="1:7">
      <c r="A698" s="116" t="s">
        <v>523</v>
      </c>
      <c r="B698" s="117" t="s">
        <v>524</v>
      </c>
      <c r="C698" s="117" t="s">
        <v>123</v>
      </c>
      <c r="D698" s="117" t="s">
        <v>123</v>
      </c>
      <c r="E698" s="226">
        <f t="shared" si="14"/>
        <v>991.28399999999999</v>
      </c>
      <c r="F698" s="214">
        <v>692.28399999999999</v>
      </c>
      <c r="G698" s="224">
        <v>299</v>
      </c>
    </row>
    <row r="699" spans="1:7">
      <c r="A699" s="116" t="s">
        <v>525</v>
      </c>
      <c r="B699" s="117" t="s">
        <v>526</v>
      </c>
      <c r="C699" s="117" t="s">
        <v>123</v>
      </c>
      <c r="D699" s="117" t="s">
        <v>123</v>
      </c>
      <c r="E699" s="226">
        <f t="shared" si="14"/>
        <v>606.29999999999995</v>
      </c>
      <c r="F699" s="214">
        <v>307.3</v>
      </c>
      <c r="G699" s="224">
        <v>299</v>
      </c>
    </row>
    <row r="700" spans="1:7">
      <c r="A700" s="116" t="s">
        <v>123</v>
      </c>
      <c r="B700" s="117" t="s">
        <v>123</v>
      </c>
      <c r="C700" s="117" t="s">
        <v>1186</v>
      </c>
      <c r="D700" s="117" t="s">
        <v>1220</v>
      </c>
      <c r="E700" s="226">
        <f t="shared" si="14"/>
        <v>190</v>
      </c>
      <c r="F700" s="214">
        <v>0</v>
      </c>
      <c r="G700" s="224">
        <v>190</v>
      </c>
    </row>
    <row r="701" spans="1:7">
      <c r="A701" s="116" t="s">
        <v>123</v>
      </c>
      <c r="B701" s="117" t="s">
        <v>123</v>
      </c>
      <c r="C701" s="117" t="s">
        <v>1186</v>
      </c>
      <c r="D701" s="117" t="s">
        <v>1221</v>
      </c>
      <c r="E701" s="226">
        <f t="shared" si="14"/>
        <v>109</v>
      </c>
      <c r="F701" s="214">
        <v>0</v>
      </c>
      <c r="G701" s="224">
        <v>109</v>
      </c>
    </row>
    <row r="702" spans="1:7">
      <c r="A702" s="116" t="s">
        <v>123</v>
      </c>
      <c r="B702" s="117" t="s">
        <v>123</v>
      </c>
      <c r="C702" s="117" t="s">
        <v>1186</v>
      </c>
      <c r="D702" s="117" t="s">
        <v>1222</v>
      </c>
      <c r="E702" s="226">
        <f t="shared" si="14"/>
        <v>242.8</v>
      </c>
      <c r="F702" s="214">
        <v>242.8</v>
      </c>
      <c r="G702" s="224">
        <v>0</v>
      </c>
    </row>
    <row r="703" spans="1:7">
      <c r="A703" s="116" t="s">
        <v>123</v>
      </c>
      <c r="B703" s="117" t="s">
        <v>123</v>
      </c>
      <c r="C703" s="117" t="s">
        <v>1186</v>
      </c>
      <c r="D703" s="117" t="s">
        <v>1223</v>
      </c>
      <c r="E703" s="226">
        <f t="shared" si="14"/>
        <v>55</v>
      </c>
      <c r="F703" s="214">
        <v>55</v>
      </c>
      <c r="G703" s="224">
        <v>0</v>
      </c>
    </row>
    <row r="704" spans="1:7">
      <c r="A704" s="116" t="s">
        <v>123</v>
      </c>
      <c r="B704" s="117" t="s">
        <v>123</v>
      </c>
      <c r="C704" s="117" t="s">
        <v>1186</v>
      </c>
      <c r="D704" s="117" t="s">
        <v>1224</v>
      </c>
      <c r="E704" s="226">
        <f t="shared" si="14"/>
        <v>1</v>
      </c>
      <c r="F704" s="214">
        <v>1</v>
      </c>
      <c r="G704" s="224">
        <v>0</v>
      </c>
    </row>
    <row r="705" spans="1:7">
      <c r="A705" s="116" t="s">
        <v>123</v>
      </c>
      <c r="B705" s="117" t="s">
        <v>123</v>
      </c>
      <c r="C705" s="117" t="s">
        <v>1186</v>
      </c>
      <c r="D705" s="117" t="s">
        <v>1225</v>
      </c>
      <c r="E705" s="226">
        <f t="shared" si="14"/>
        <v>8.5</v>
      </c>
      <c r="F705" s="214">
        <v>8.5</v>
      </c>
      <c r="G705" s="224">
        <v>0</v>
      </c>
    </row>
    <row r="706" spans="1:7">
      <c r="A706" s="116" t="s">
        <v>527</v>
      </c>
      <c r="B706" s="117" t="s">
        <v>528</v>
      </c>
      <c r="C706" s="117" t="s">
        <v>123</v>
      </c>
      <c r="D706" s="117" t="s">
        <v>123</v>
      </c>
      <c r="E706" s="226">
        <f t="shared" si="14"/>
        <v>384.98399999999998</v>
      </c>
      <c r="F706" s="214">
        <v>384.98399999999998</v>
      </c>
      <c r="G706" s="224">
        <v>0</v>
      </c>
    </row>
    <row r="707" spans="1:7">
      <c r="A707" s="116" t="s">
        <v>123</v>
      </c>
      <c r="B707" s="117" t="s">
        <v>123</v>
      </c>
      <c r="C707" s="117" t="s">
        <v>1186</v>
      </c>
      <c r="D707" s="117" t="s">
        <v>1226</v>
      </c>
      <c r="E707" s="226">
        <f t="shared" si="14"/>
        <v>122.304</v>
      </c>
      <c r="F707" s="214">
        <v>122.304</v>
      </c>
      <c r="G707" s="224">
        <v>0</v>
      </c>
    </row>
    <row r="708" spans="1:7">
      <c r="A708" s="116" t="s">
        <v>123</v>
      </c>
      <c r="B708" s="117" t="s">
        <v>123</v>
      </c>
      <c r="C708" s="117" t="s">
        <v>1186</v>
      </c>
      <c r="D708" s="117" t="s">
        <v>1227</v>
      </c>
      <c r="E708" s="226">
        <f t="shared" si="14"/>
        <v>73.2</v>
      </c>
      <c r="F708" s="214">
        <v>73.2</v>
      </c>
      <c r="G708" s="224">
        <v>0</v>
      </c>
    </row>
    <row r="709" spans="1:7">
      <c r="A709" s="116" t="s">
        <v>123</v>
      </c>
      <c r="B709" s="117" t="s">
        <v>123</v>
      </c>
      <c r="C709" s="117" t="s">
        <v>1186</v>
      </c>
      <c r="D709" s="117" t="s">
        <v>1228</v>
      </c>
      <c r="E709" s="226">
        <f t="shared" si="14"/>
        <v>105</v>
      </c>
      <c r="F709" s="214">
        <v>105</v>
      </c>
      <c r="G709" s="224">
        <v>0</v>
      </c>
    </row>
    <row r="710" spans="1:7">
      <c r="A710" s="116" t="s">
        <v>123</v>
      </c>
      <c r="B710" s="117" t="s">
        <v>123</v>
      </c>
      <c r="C710" s="117" t="s">
        <v>1186</v>
      </c>
      <c r="D710" s="117" t="s">
        <v>1229</v>
      </c>
      <c r="E710" s="226">
        <f t="shared" si="14"/>
        <v>2</v>
      </c>
      <c r="F710" s="214">
        <v>2</v>
      </c>
      <c r="G710" s="224">
        <v>0</v>
      </c>
    </row>
    <row r="711" spans="1:7">
      <c r="A711" s="116" t="s">
        <v>123</v>
      </c>
      <c r="B711" s="117" t="s">
        <v>123</v>
      </c>
      <c r="C711" s="117" t="s">
        <v>1186</v>
      </c>
      <c r="D711" s="117" t="s">
        <v>1230</v>
      </c>
      <c r="E711" s="226">
        <f t="shared" si="14"/>
        <v>0.5</v>
      </c>
      <c r="F711" s="214">
        <v>0.5</v>
      </c>
      <c r="G711" s="224">
        <v>0</v>
      </c>
    </row>
    <row r="712" spans="1:7">
      <c r="A712" s="116" t="s">
        <v>123</v>
      </c>
      <c r="B712" s="117" t="s">
        <v>123</v>
      </c>
      <c r="C712" s="117" t="s">
        <v>1186</v>
      </c>
      <c r="D712" s="117" t="s">
        <v>1231</v>
      </c>
      <c r="E712" s="226">
        <f t="shared" si="14"/>
        <v>7</v>
      </c>
      <c r="F712" s="214">
        <v>7</v>
      </c>
      <c r="G712" s="224">
        <v>0</v>
      </c>
    </row>
    <row r="713" spans="1:7">
      <c r="A713" s="116" t="s">
        <v>123</v>
      </c>
      <c r="B713" s="117" t="s">
        <v>123</v>
      </c>
      <c r="C713" s="117" t="s">
        <v>1186</v>
      </c>
      <c r="D713" s="117" t="s">
        <v>1232</v>
      </c>
      <c r="E713" s="226">
        <f t="shared" si="14"/>
        <v>1</v>
      </c>
      <c r="F713" s="214">
        <v>1</v>
      </c>
      <c r="G713" s="224">
        <v>0</v>
      </c>
    </row>
    <row r="714" spans="1:7">
      <c r="A714" s="116" t="s">
        <v>123</v>
      </c>
      <c r="B714" s="117" t="s">
        <v>123</v>
      </c>
      <c r="C714" s="117" t="s">
        <v>1186</v>
      </c>
      <c r="D714" s="117" t="s">
        <v>1233</v>
      </c>
      <c r="E714" s="226">
        <f t="shared" si="14"/>
        <v>1.75</v>
      </c>
      <c r="F714" s="214">
        <v>1.75</v>
      </c>
      <c r="G714" s="224">
        <v>0</v>
      </c>
    </row>
    <row r="715" spans="1:7">
      <c r="A715" s="116" t="s">
        <v>123</v>
      </c>
      <c r="B715" s="117" t="s">
        <v>123</v>
      </c>
      <c r="C715" s="117" t="s">
        <v>1186</v>
      </c>
      <c r="D715" s="117" t="s">
        <v>1234</v>
      </c>
      <c r="E715" s="226">
        <f t="shared" si="14"/>
        <v>4.5</v>
      </c>
      <c r="F715" s="214">
        <v>4.5</v>
      </c>
      <c r="G715" s="224">
        <v>0</v>
      </c>
    </row>
    <row r="716" spans="1:7">
      <c r="A716" s="116" t="s">
        <v>123</v>
      </c>
      <c r="B716" s="117" t="s">
        <v>123</v>
      </c>
      <c r="C716" s="117" t="s">
        <v>1186</v>
      </c>
      <c r="D716" s="117" t="s">
        <v>1235</v>
      </c>
      <c r="E716" s="226">
        <f t="shared" si="14"/>
        <v>7.62</v>
      </c>
      <c r="F716" s="214">
        <v>7.62</v>
      </c>
      <c r="G716" s="224">
        <v>0</v>
      </c>
    </row>
    <row r="717" spans="1:7">
      <c r="A717" s="116" t="s">
        <v>123</v>
      </c>
      <c r="B717" s="117" t="s">
        <v>123</v>
      </c>
      <c r="C717" s="117" t="s">
        <v>1186</v>
      </c>
      <c r="D717" s="117" t="s">
        <v>1236</v>
      </c>
      <c r="E717" s="226">
        <f t="shared" si="14"/>
        <v>0.6</v>
      </c>
      <c r="F717" s="214">
        <v>0.6</v>
      </c>
      <c r="G717" s="224">
        <v>0</v>
      </c>
    </row>
    <row r="718" spans="1:7">
      <c r="A718" s="116" t="s">
        <v>123</v>
      </c>
      <c r="B718" s="117" t="s">
        <v>123</v>
      </c>
      <c r="C718" s="117" t="s">
        <v>1186</v>
      </c>
      <c r="D718" s="117" t="s">
        <v>1237</v>
      </c>
      <c r="E718" s="226">
        <f t="shared" si="14"/>
        <v>59.51</v>
      </c>
      <c r="F718" s="214">
        <v>59.51</v>
      </c>
      <c r="G718" s="224">
        <v>0</v>
      </c>
    </row>
    <row r="719" spans="1:7">
      <c r="A719" s="116" t="s">
        <v>529</v>
      </c>
      <c r="B719" s="117" t="s">
        <v>530</v>
      </c>
      <c r="C719" s="117" t="s">
        <v>123</v>
      </c>
      <c r="D719" s="117" t="s">
        <v>123</v>
      </c>
      <c r="E719" s="226">
        <f t="shared" si="14"/>
        <v>668.8</v>
      </c>
      <c r="F719" s="214">
        <v>668.8</v>
      </c>
      <c r="G719" s="224">
        <v>0</v>
      </c>
    </row>
    <row r="720" spans="1:7">
      <c r="A720" s="116" t="s">
        <v>533</v>
      </c>
      <c r="B720" s="117" t="s">
        <v>534</v>
      </c>
      <c r="C720" s="117" t="s">
        <v>123</v>
      </c>
      <c r="D720" s="117" t="s">
        <v>123</v>
      </c>
      <c r="E720" s="226">
        <f t="shared" si="14"/>
        <v>668.8</v>
      </c>
      <c r="F720" s="214">
        <v>668.8</v>
      </c>
      <c r="G720" s="224">
        <v>0</v>
      </c>
    </row>
    <row r="721" spans="1:7">
      <c r="A721" s="116" t="s">
        <v>123</v>
      </c>
      <c r="B721" s="117" t="s">
        <v>123</v>
      </c>
      <c r="C721" s="117" t="s">
        <v>928</v>
      </c>
      <c r="D721" s="117" t="s">
        <v>1238</v>
      </c>
      <c r="E721" s="226">
        <f t="shared" si="14"/>
        <v>600</v>
      </c>
      <c r="F721" s="214">
        <v>600</v>
      </c>
      <c r="G721" s="224">
        <v>0</v>
      </c>
    </row>
    <row r="722" spans="1:7">
      <c r="A722" s="116" t="s">
        <v>123</v>
      </c>
      <c r="B722" s="117" t="s">
        <v>123</v>
      </c>
      <c r="C722" s="117" t="s">
        <v>1239</v>
      </c>
      <c r="D722" s="117" t="s">
        <v>1240</v>
      </c>
      <c r="E722" s="226">
        <f t="shared" si="14"/>
        <v>68.8</v>
      </c>
      <c r="F722" s="214">
        <v>68.8</v>
      </c>
      <c r="G722" s="224">
        <v>0</v>
      </c>
    </row>
    <row r="723" spans="1:7">
      <c r="A723" s="116" t="s">
        <v>537</v>
      </c>
      <c r="B723" s="117" t="s">
        <v>538</v>
      </c>
      <c r="C723" s="117" t="s">
        <v>123</v>
      </c>
      <c r="D723" s="117" t="s">
        <v>123</v>
      </c>
      <c r="E723" s="226">
        <f t="shared" si="14"/>
        <v>5198</v>
      </c>
      <c r="F723" s="214">
        <v>2606</v>
      </c>
      <c r="G723" s="224">
        <v>2592</v>
      </c>
    </row>
    <row r="724" spans="1:7">
      <c r="A724" s="116" t="s">
        <v>539</v>
      </c>
      <c r="B724" s="117" t="s">
        <v>540</v>
      </c>
      <c r="C724" s="117" t="s">
        <v>123</v>
      </c>
      <c r="D724" s="117" t="s">
        <v>123</v>
      </c>
      <c r="E724" s="226">
        <f t="shared" si="14"/>
        <v>1500</v>
      </c>
      <c r="F724" s="214">
        <v>1500</v>
      </c>
      <c r="G724" s="224">
        <v>0</v>
      </c>
    </row>
    <row r="725" spans="1:7">
      <c r="A725" s="116" t="s">
        <v>123</v>
      </c>
      <c r="B725" s="117" t="s">
        <v>123</v>
      </c>
      <c r="C725" s="117" t="s">
        <v>1126</v>
      </c>
      <c r="D725" s="117" t="s">
        <v>1241</v>
      </c>
      <c r="E725" s="226">
        <f t="shared" si="14"/>
        <v>1500</v>
      </c>
      <c r="F725" s="214">
        <v>1500</v>
      </c>
      <c r="G725" s="224">
        <v>0</v>
      </c>
    </row>
    <row r="726" spans="1:7">
      <c r="A726" s="116" t="s">
        <v>541</v>
      </c>
      <c r="B726" s="117" t="s">
        <v>542</v>
      </c>
      <c r="C726" s="117" t="s">
        <v>123</v>
      </c>
      <c r="D726" s="117" t="s">
        <v>123</v>
      </c>
      <c r="E726" s="226">
        <f t="shared" si="14"/>
        <v>3698</v>
      </c>
      <c r="F726" s="214">
        <v>1106</v>
      </c>
      <c r="G726" s="224">
        <v>2592</v>
      </c>
    </row>
    <row r="727" spans="1:7">
      <c r="A727" s="116" t="s">
        <v>123</v>
      </c>
      <c r="B727" s="117" t="s">
        <v>123</v>
      </c>
      <c r="C727" s="117" t="s">
        <v>1126</v>
      </c>
      <c r="D727" s="117" t="s">
        <v>1242</v>
      </c>
      <c r="E727" s="226">
        <f t="shared" si="14"/>
        <v>1106</v>
      </c>
      <c r="F727" s="214">
        <v>1106</v>
      </c>
      <c r="G727" s="224">
        <v>0</v>
      </c>
    </row>
    <row r="728" spans="1:7">
      <c r="A728" s="116" t="s">
        <v>123</v>
      </c>
      <c r="B728" s="117" t="s">
        <v>123</v>
      </c>
      <c r="C728" s="117" t="s">
        <v>1126</v>
      </c>
      <c r="D728" s="117" t="s">
        <v>1243</v>
      </c>
      <c r="E728" s="226">
        <f t="shared" si="14"/>
        <v>2592</v>
      </c>
      <c r="F728" s="214">
        <v>0</v>
      </c>
      <c r="G728" s="224">
        <v>2592</v>
      </c>
    </row>
    <row r="729" spans="1:7">
      <c r="A729" s="116" t="s">
        <v>543</v>
      </c>
      <c r="B729" s="117" t="s">
        <v>544</v>
      </c>
      <c r="C729" s="117" t="s">
        <v>123</v>
      </c>
      <c r="D729" s="117" t="s">
        <v>123</v>
      </c>
      <c r="E729" s="226">
        <f t="shared" si="14"/>
        <v>208</v>
      </c>
      <c r="F729" s="214">
        <v>175</v>
      </c>
      <c r="G729" s="224">
        <v>33</v>
      </c>
    </row>
    <row r="730" spans="1:7">
      <c r="A730" s="116" t="s">
        <v>545</v>
      </c>
      <c r="B730" s="117" t="s">
        <v>546</v>
      </c>
      <c r="C730" s="117" t="s">
        <v>123</v>
      </c>
      <c r="D730" s="117" t="s">
        <v>123</v>
      </c>
      <c r="E730" s="226">
        <f t="shared" si="14"/>
        <v>208</v>
      </c>
      <c r="F730" s="214">
        <v>175</v>
      </c>
      <c r="G730" s="224">
        <v>33</v>
      </c>
    </row>
    <row r="731" spans="1:7">
      <c r="A731" s="116" t="s">
        <v>123</v>
      </c>
      <c r="B731" s="117" t="s">
        <v>123</v>
      </c>
      <c r="C731" s="117" t="s">
        <v>1126</v>
      </c>
      <c r="D731" s="117" t="s">
        <v>1244</v>
      </c>
      <c r="E731" s="226">
        <f t="shared" si="14"/>
        <v>33</v>
      </c>
      <c r="F731" s="214">
        <v>0</v>
      </c>
      <c r="G731" s="224">
        <v>33</v>
      </c>
    </row>
    <row r="732" spans="1:7">
      <c r="A732" s="116" t="s">
        <v>123</v>
      </c>
      <c r="B732" s="117" t="s">
        <v>123</v>
      </c>
      <c r="C732" s="117" t="s">
        <v>1126</v>
      </c>
      <c r="D732" s="117" t="s">
        <v>1245</v>
      </c>
      <c r="E732" s="226">
        <f t="shared" si="14"/>
        <v>175</v>
      </c>
      <c r="F732" s="214">
        <v>175</v>
      </c>
      <c r="G732" s="224">
        <v>0</v>
      </c>
    </row>
    <row r="733" spans="1:7">
      <c r="A733" s="116" t="s">
        <v>547</v>
      </c>
      <c r="B733" s="117" t="s">
        <v>548</v>
      </c>
      <c r="C733" s="117" t="s">
        <v>123</v>
      </c>
      <c r="D733" s="117" t="s">
        <v>123</v>
      </c>
      <c r="E733" s="226">
        <f t="shared" si="14"/>
        <v>97.21</v>
      </c>
      <c r="F733" s="214">
        <v>79.209999999999994</v>
      </c>
      <c r="G733" s="224">
        <v>18</v>
      </c>
    </row>
    <row r="734" spans="1:7">
      <c r="A734" s="116" t="s">
        <v>549</v>
      </c>
      <c r="B734" s="117" t="s">
        <v>550</v>
      </c>
      <c r="C734" s="117" t="s">
        <v>123</v>
      </c>
      <c r="D734" s="117" t="s">
        <v>123</v>
      </c>
      <c r="E734" s="226">
        <f t="shared" si="14"/>
        <v>97.21</v>
      </c>
      <c r="F734" s="214">
        <v>79.209999999999994</v>
      </c>
      <c r="G734" s="224">
        <v>18</v>
      </c>
    </row>
    <row r="735" spans="1:7">
      <c r="A735" s="116" t="s">
        <v>123</v>
      </c>
      <c r="B735" s="117" t="s">
        <v>123</v>
      </c>
      <c r="C735" s="117" t="s">
        <v>1131</v>
      </c>
      <c r="D735" s="229" t="s">
        <v>1625</v>
      </c>
      <c r="E735" s="226">
        <f t="shared" si="14"/>
        <v>10</v>
      </c>
      <c r="F735" s="214">
        <v>0</v>
      </c>
      <c r="G735" s="224">
        <v>10</v>
      </c>
    </row>
    <row r="736" spans="1:7">
      <c r="A736" s="116" t="s">
        <v>123</v>
      </c>
      <c r="B736" s="117" t="s">
        <v>123</v>
      </c>
      <c r="C736" s="117" t="s">
        <v>1131</v>
      </c>
      <c r="D736" s="229" t="s">
        <v>1626</v>
      </c>
      <c r="E736" s="226">
        <f t="shared" si="14"/>
        <v>8</v>
      </c>
      <c r="F736" s="214">
        <v>0</v>
      </c>
      <c r="G736" s="224">
        <v>8</v>
      </c>
    </row>
    <row r="737" spans="1:7">
      <c r="A737" s="116" t="s">
        <v>123</v>
      </c>
      <c r="B737" s="117" t="s">
        <v>123</v>
      </c>
      <c r="C737" s="117" t="s">
        <v>1131</v>
      </c>
      <c r="D737" s="117" t="s">
        <v>1246</v>
      </c>
      <c r="E737" s="226">
        <f t="shared" si="14"/>
        <v>57.76</v>
      </c>
      <c r="F737" s="214">
        <v>57.76</v>
      </c>
      <c r="G737" s="224">
        <v>0</v>
      </c>
    </row>
    <row r="738" spans="1:7">
      <c r="A738" s="116" t="s">
        <v>123</v>
      </c>
      <c r="B738" s="117" t="s">
        <v>123</v>
      </c>
      <c r="C738" s="117" t="s">
        <v>1131</v>
      </c>
      <c r="D738" s="117" t="s">
        <v>1247</v>
      </c>
      <c r="E738" s="226">
        <f t="shared" si="14"/>
        <v>20</v>
      </c>
      <c r="F738" s="214">
        <v>20</v>
      </c>
      <c r="G738" s="224">
        <v>0</v>
      </c>
    </row>
    <row r="739" spans="1:7">
      <c r="A739" s="116" t="s">
        <v>123</v>
      </c>
      <c r="B739" s="117" t="s">
        <v>123</v>
      </c>
      <c r="C739" s="117" t="s">
        <v>1131</v>
      </c>
      <c r="D739" s="117" t="s">
        <v>1248</v>
      </c>
      <c r="E739" s="226">
        <f t="shared" si="14"/>
        <v>1.45</v>
      </c>
      <c r="F739" s="214">
        <v>1.45</v>
      </c>
      <c r="G739" s="224">
        <v>0</v>
      </c>
    </row>
    <row r="740" spans="1:7">
      <c r="A740" s="116" t="s">
        <v>551</v>
      </c>
      <c r="B740" s="117" t="s">
        <v>552</v>
      </c>
      <c r="C740" s="117" t="s">
        <v>123</v>
      </c>
      <c r="D740" s="117" t="s">
        <v>123</v>
      </c>
      <c r="E740" s="226">
        <f t="shared" si="14"/>
        <v>154.5</v>
      </c>
      <c r="F740" s="214">
        <v>154.5</v>
      </c>
      <c r="G740" s="224">
        <v>0</v>
      </c>
    </row>
    <row r="741" spans="1:7">
      <c r="A741" s="116" t="s">
        <v>554</v>
      </c>
      <c r="B741" s="117" t="s">
        <v>555</v>
      </c>
      <c r="C741" s="117" t="s">
        <v>123</v>
      </c>
      <c r="D741" s="117" t="s">
        <v>123</v>
      </c>
      <c r="E741" s="226">
        <f t="shared" si="14"/>
        <v>154.5</v>
      </c>
      <c r="F741" s="214">
        <v>154.5</v>
      </c>
      <c r="G741" s="224">
        <v>0</v>
      </c>
    </row>
    <row r="742" spans="1:7">
      <c r="A742" s="116" t="s">
        <v>123</v>
      </c>
      <c r="B742" s="117" t="s">
        <v>123</v>
      </c>
      <c r="C742" s="117" t="s">
        <v>1249</v>
      </c>
      <c r="D742" s="117" t="s">
        <v>1250</v>
      </c>
      <c r="E742" s="226">
        <f t="shared" si="14"/>
        <v>21</v>
      </c>
      <c r="F742" s="214">
        <v>21</v>
      </c>
      <c r="G742" s="224">
        <v>0</v>
      </c>
    </row>
    <row r="743" spans="1:7">
      <c r="A743" s="116" t="s">
        <v>123</v>
      </c>
      <c r="B743" s="117" t="s">
        <v>123</v>
      </c>
      <c r="C743" s="117" t="s">
        <v>1249</v>
      </c>
      <c r="D743" s="117" t="s">
        <v>854</v>
      </c>
      <c r="E743" s="226">
        <f t="shared" si="14"/>
        <v>110</v>
      </c>
      <c r="F743" s="214">
        <v>110</v>
      </c>
      <c r="G743" s="224">
        <v>0</v>
      </c>
    </row>
    <row r="744" spans="1:7">
      <c r="A744" s="116" t="s">
        <v>123</v>
      </c>
      <c r="B744" s="117" t="s">
        <v>123</v>
      </c>
      <c r="C744" s="117" t="s">
        <v>1249</v>
      </c>
      <c r="D744" s="117" t="s">
        <v>835</v>
      </c>
      <c r="E744" s="226">
        <f t="shared" si="14"/>
        <v>20</v>
      </c>
      <c r="F744" s="214">
        <v>20</v>
      </c>
      <c r="G744" s="224">
        <v>0</v>
      </c>
    </row>
    <row r="745" spans="1:7">
      <c r="A745" s="116" t="s">
        <v>123</v>
      </c>
      <c r="B745" s="117" t="s">
        <v>123</v>
      </c>
      <c r="C745" s="117" t="s">
        <v>1249</v>
      </c>
      <c r="D745" s="117" t="s">
        <v>1251</v>
      </c>
      <c r="E745" s="226">
        <f t="shared" si="14"/>
        <v>1</v>
      </c>
      <c r="F745" s="214">
        <v>1</v>
      </c>
      <c r="G745" s="224">
        <v>0</v>
      </c>
    </row>
    <row r="746" spans="1:7">
      <c r="A746" s="116" t="s">
        <v>123</v>
      </c>
      <c r="B746" s="117" t="s">
        <v>123</v>
      </c>
      <c r="C746" s="117" t="s">
        <v>1249</v>
      </c>
      <c r="D746" s="117" t="s">
        <v>1252</v>
      </c>
      <c r="E746" s="226">
        <f t="shared" si="14"/>
        <v>1.5</v>
      </c>
      <c r="F746" s="214">
        <v>1.5</v>
      </c>
      <c r="G746" s="224">
        <v>0</v>
      </c>
    </row>
    <row r="747" spans="1:7">
      <c r="A747" s="116" t="s">
        <v>123</v>
      </c>
      <c r="B747" s="117" t="s">
        <v>123</v>
      </c>
      <c r="C747" s="117" t="s">
        <v>1249</v>
      </c>
      <c r="D747" s="117" t="s">
        <v>1253</v>
      </c>
      <c r="E747" s="226">
        <f t="shared" si="14"/>
        <v>1</v>
      </c>
      <c r="F747" s="214">
        <v>1</v>
      </c>
      <c r="G747" s="224">
        <v>0</v>
      </c>
    </row>
    <row r="748" spans="1:7">
      <c r="A748" s="116" t="s">
        <v>556</v>
      </c>
      <c r="B748" s="117" t="s">
        <v>557</v>
      </c>
      <c r="C748" s="117" t="s">
        <v>123</v>
      </c>
      <c r="D748" s="117" t="s">
        <v>123</v>
      </c>
      <c r="E748" s="226">
        <f t="shared" si="14"/>
        <v>3146.06</v>
      </c>
      <c r="F748" s="214">
        <v>2258.6799999999998</v>
      </c>
      <c r="G748" s="224">
        <v>887.38</v>
      </c>
    </row>
    <row r="749" spans="1:7">
      <c r="A749" s="116" t="s">
        <v>558</v>
      </c>
      <c r="B749" s="117" t="s">
        <v>559</v>
      </c>
      <c r="C749" s="117" t="s">
        <v>123</v>
      </c>
      <c r="D749" s="117" t="s">
        <v>123</v>
      </c>
      <c r="E749" s="226">
        <f t="shared" si="14"/>
        <v>1908.68</v>
      </c>
      <c r="F749" s="214">
        <v>1908.68</v>
      </c>
      <c r="G749" s="224">
        <v>0</v>
      </c>
    </row>
    <row r="750" spans="1:7">
      <c r="A750" s="116" t="s">
        <v>560</v>
      </c>
      <c r="B750" s="117" t="s">
        <v>561</v>
      </c>
      <c r="C750" s="117" t="s">
        <v>123</v>
      </c>
      <c r="D750" s="117" t="s">
        <v>123</v>
      </c>
      <c r="E750" s="226">
        <f t="shared" si="14"/>
        <v>1908.68</v>
      </c>
      <c r="F750" s="214">
        <v>1908.68</v>
      </c>
      <c r="G750" s="224">
        <v>0</v>
      </c>
    </row>
    <row r="751" spans="1:7">
      <c r="A751" s="116" t="s">
        <v>123</v>
      </c>
      <c r="B751" s="117" t="s">
        <v>123</v>
      </c>
      <c r="C751" s="117" t="s">
        <v>860</v>
      </c>
      <c r="D751" s="117" t="s">
        <v>1254</v>
      </c>
      <c r="E751" s="226">
        <f t="shared" si="14"/>
        <v>1800</v>
      </c>
      <c r="F751" s="214">
        <v>1800</v>
      </c>
      <c r="G751" s="224">
        <v>0</v>
      </c>
    </row>
    <row r="752" spans="1:7">
      <c r="A752" s="116" t="s">
        <v>123</v>
      </c>
      <c r="B752" s="117" t="s">
        <v>123</v>
      </c>
      <c r="C752" s="117" t="s">
        <v>1255</v>
      </c>
      <c r="D752" s="117" t="s">
        <v>1256</v>
      </c>
      <c r="E752" s="226">
        <f t="shared" si="14"/>
        <v>108.68</v>
      </c>
      <c r="F752" s="214">
        <v>108.68</v>
      </c>
      <c r="G752" s="224">
        <v>0</v>
      </c>
    </row>
    <row r="753" spans="1:7">
      <c r="A753" s="116" t="s">
        <v>562</v>
      </c>
      <c r="B753" s="117" t="s">
        <v>563</v>
      </c>
      <c r="C753" s="117" t="s">
        <v>123</v>
      </c>
      <c r="D753" s="117" t="s">
        <v>123</v>
      </c>
      <c r="E753" s="226">
        <f t="shared" si="14"/>
        <v>803</v>
      </c>
      <c r="F753" s="214">
        <v>0</v>
      </c>
      <c r="G753" s="224">
        <v>803</v>
      </c>
    </row>
    <row r="754" spans="1:7">
      <c r="A754" s="116" t="s">
        <v>564</v>
      </c>
      <c r="B754" s="117" t="s">
        <v>565</v>
      </c>
      <c r="C754" s="117" t="s">
        <v>123</v>
      </c>
      <c r="D754" s="117" t="s">
        <v>123</v>
      </c>
      <c r="E754" s="226">
        <f t="shared" si="14"/>
        <v>803</v>
      </c>
      <c r="F754" s="214">
        <v>0</v>
      </c>
      <c r="G754" s="224">
        <v>803</v>
      </c>
    </row>
    <row r="755" spans="1:7">
      <c r="A755" s="116" t="s">
        <v>123</v>
      </c>
      <c r="B755" s="117" t="s">
        <v>123</v>
      </c>
      <c r="C755" s="117" t="s">
        <v>942</v>
      </c>
      <c r="D755" s="117" t="s">
        <v>1257</v>
      </c>
      <c r="E755" s="226">
        <f t="shared" si="14"/>
        <v>803</v>
      </c>
      <c r="F755" s="214">
        <v>0</v>
      </c>
      <c r="G755" s="224">
        <v>803</v>
      </c>
    </row>
    <row r="756" spans="1:7">
      <c r="A756" s="116" t="s">
        <v>566</v>
      </c>
      <c r="B756" s="117" t="s">
        <v>567</v>
      </c>
      <c r="C756" s="117" t="s">
        <v>123</v>
      </c>
      <c r="D756" s="117" t="s">
        <v>123</v>
      </c>
      <c r="E756" s="226">
        <f t="shared" si="14"/>
        <v>67.47</v>
      </c>
      <c r="F756" s="214">
        <v>0</v>
      </c>
      <c r="G756" s="224">
        <v>67.47</v>
      </c>
    </row>
    <row r="757" spans="1:7">
      <c r="A757" s="116" t="s">
        <v>568</v>
      </c>
      <c r="B757" s="117" t="s">
        <v>569</v>
      </c>
      <c r="C757" s="117" t="s">
        <v>123</v>
      </c>
      <c r="D757" s="117" t="s">
        <v>123</v>
      </c>
      <c r="E757" s="226">
        <f t="shared" si="14"/>
        <v>67.47</v>
      </c>
      <c r="F757" s="214">
        <v>0</v>
      </c>
      <c r="G757" s="224">
        <v>67.47</v>
      </c>
    </row>
    <row r="758" spans="1:7">
      <c r="A758" s="116" t="s">
        <v>123</v>
      </c>
      <c r="B758" s="117" t="s">
        <v>123</v>
      </c>
      <c r="C758" s="117" t="s">
        <v>1258</v>
      </c>
      <c r="D758" s="117" t="s">
        <v>1259</v>
      </c>
      <c r="E758" s="226">
        <f t="shared" si="14"/>
        <v>67.47</v>
      </c>
      <c r="F758" s="214">
        <v>0</v>
      </c>
      <c r="G758" s="224">
        <v>67.47</v>
      </c>
    </row>
    <row r="759" spans="1:7">
      <c r="A759" s="116" t="s">
        <v>570</v>
      </c>
      <c r="B759" s="117" t="s">
        <v>571</v>
      </c>
      <c r="C759" s="117" t="s">
        <v>123</v>
      </c>
      <c r="D759" s="117" t="s">
        <v>123</v>
      </c>
      <c r="E759" s="226">
        <f t="shared" si="14"/>
        <v>16.91</v>
      </c>
      <c r="F759" s="214">
        <v>0</v>
      </c>
      <c r="G759" s="224">
        <v>16.91</v>
      </c>
    </row>
    <row r="760" spans="1:7">
      <c r="A760" s="116" t="s">
        <v>572</v>
      </c>
      <c r="B760" s="117" t="s">
        <v>573</v>
      </c>
      <c r="C760" s="117" t="s">
        <v>123</v>
      </c>
      <c r="D760" s="117" t="s">
        <v>123</v>
      </c>
      <c r="E760" s="226">
        <f t="shared" ref="E760:E824" si="15">F760+G760</f>
        <v>16.91</v>
      </c>
      <c r="F760" s="214">
        <v>0</v>
      </c>
      <c r="G760" s="224">
        <v>16.91</v>
      </c>
    </row>
    <row r="761" spans="1:7">
      <c r="A761" s="116" t="s">
        <v>123</v>
      </c>
      <c r="B761" s="117" t="s">
        <v>123</v>
      </c>
      <c r="C761" s="117" t="s">
        <v>1258</v>
      </c>
      <c r="D761" s="117" t="s">
        <v>1260</v>
      </c>
      <c r="E761" s="226">
        <f t="shared" si="15"/>
        <v>16.91</v>
      </c>
      <c r="F761" s="214">
        <v>0</v>
      </c>
      <c r="G761" s="224">
        <v>16.91</v>
      </c>
    </row>
    <row r="762" spans="1:7">
      <c r="A762" s="116" t="s">
        <v>574</v>
      </c>
      <c r="B762" s="117" t="s">
        <v>575</v>
      </c>
      <c r="C762" s="117" t="s">
        <v>123</v>
      </c>
      <c r="D762" s="117" t="s">
        <v>123</v>
      </c>
      <c r="E762" s="226">
        <f t="shared" si="15"/>
        <v>350</v>
      </c>
      <c r="F762" s="214">
        <v>350</v>
      </c>
      <c r="G762" s="224">
        <v>0</v>
      </c>
    </row>
    <row r="763" spans="1:7">
      <c r="A763" s="116" t="s">
        <v>576</v>
      </c>
      <c r="B763" s="117" t="s">
        <v>575</v>
      </c>
      <c r="C763" s="117" t="s">
        <v>123</v>
      </c>
      <c r="D763" s="117" t="s">
        <v>123</v>
      </c>
      <c r="E763" s="226">
        <f t="shared" si="15"/>
        <v>350</v>
      </c>
      <c r="F763" s="214">
        <v>350</v>
      </c>
      <c r="G763" s="224">
        <v>0</v>
      </c>
    </row>
    <row r="764" spans="1:7">
      <c r="A764" s="116" t="s">
        <v>123</v>
      </c>
      <c r="B764" s="117" t="s">
        <v>123</v>
      </c>
      <c r="C764" s="117" t="s">
        <v>843</v>
      </c>
      <c r="D764" s="117" t="s">
        <v>1261</v>
      </c>
      <c r="E764" s="226">
        <f t="shared" si="15"/>
        <v>350</v>
      </c>
      <c r="F764" s="214">
        <v>350</v>
      </c>
      <c r="G764" s="224">
        <v>0</v>
      </c>
    </row>
    <row r="765" spans="1:7">
      <c r="A765" s="116" t="s">
        <v>577</v>
      </c>
      <c r="B765" s="117" t="s">
        <v>578</v>
      </c>
      <c r="C765" s="117" t="s">
        <v>123</v>
      </c>
      <c r="D765" s="117" t="s">
        <v>123</v>
      </c>
      <c r="E765" s="226">
        <f t="shared" si="15"/>
        <v>5911.7060000000001</v>
      </c>
      <c r="F765" s="214">
        <v>5786.0360000000001</v>
      </c>
      <c r="G765" s="224">
        <v>125.67</v>
      </c>
    </row>
    <row r="766" spans="1:7">
      <c r="A766" s="116" t="s">
        <v>579</v>
      </c>
      <c r="B766" s="117" t="s">
        <v>580</v>
      </c>
      <c r="C766" s="117" t="s">
        <v>123</v>
      </c>
      <c r="D766" s="117" t="s">
        <v>123</v>
      </c>
      <c r="E766" s="226">
        <f t="shared" si="15"/>
        <v>2188.7159999999999</v>
      </c>
      <c r="F766" s="214">
        <v>2188.7159999999999</v>
      </c>
      <c r="G766" s="224">
        <v>0</v>
      </c>
    </row>
    <row r="767" spans="1:7">
      <c r="A767" s="116" t="s">
        <v>581</v>
      </c>
      <c r="B767" s="117" t="s">
        <v>129</v>
      </c>
      <c r="C767" s="117" t="s">
        <v>123</v>
      </c>
      <c r="D767" s="117" t="s">
        <v>123</v>
      </c>
      <c r="E767" s="226">
        <f t="shared" si="15"/>
        <v>360.8</v>
      </c>
      <c r="F767" s="214">
        <v>360.8</v>
      </c>
      <c r="G767" s="224">
        <v>0</v>
      </c>
    </row>
    <row r="768" spans="1:7">
      <c r="A768" s="116" t="s">
        <v>123</v>
      </c>
      <c r="B768" s="117" t="s">
        <v>123</v>
      </c>
      <c r="C768" s="117" t="s">
        <v>1262</v>
      </c>
      <c r="D768" s="117" t="s">
        <v>1263</v>
      </c>
      <c r="E768" s="226">
        <f t="shared" si="15"/>
        <v>360</v>
      </c>
      <c r="F768" s="214">
        <v>360</v>
      </c>
      <c r="G768" s="224">
        <v>0</v>
      </c>
    </row>
    <row r="769" spans="1:7">
      <c r="A769" s="116" t="s">
        <v>123</v>
      </c>
      <c r="B769" s="117" t="s">
        <v>123</v>
      </c>
      <c r="C769" s="117" t="s">
        <v>1262</v>
      </c>
      <c r="D769" s="117" t="s">
        <v>1264</v>
      </c>
      <c r="E769" s="226">
        <f t="shared" si="15"/>
        <v>0.8</v>
      </c>
      <c r="F769" s="214">
        <v>0.8</v>
      </c>
      <c r="G769" s="224">
        <v>0</v>
      </c>
    </row>
    <row r="770" spans="1:7">
      <c r="A770" s="116" t="s">
        <v>582</v>
      </c>
      <c r="B770" s="117" t="s">
        <v>131</v>
      </c>
      <c r="C770" s="117" t="s">
        <v>123</v>
      </c>
      <c r="D770" s="117" t="s">
        <v>123</v>
      </c>
      <c r="E770" s="226">
        <f t="shared" si="15"/>
        <v>0.4</v>
      </c>
      <c r="F770" s="214">
        <v>0.4</v>
      </c>
      <c r="G770" s="224">
        <v>0</v>
      </c>
    </row>
    <row r="771" spans="1:7">
      <c r="A771" s="116" t="s">
        <v>123</v>
      </c>
      <c r="B771" s="117" t="s">
        <v>123</v>
      </c>
      <c r="C771" s="117" t="s">
        <v>1239</v>
      </c>
      <c r="D771" s="117" t="s">
        <v>1264</v>
      </c>
      <c r="E771" s="226">
        <f t="shared" si="15"/>
        <v>0.4</v>
      </c>
      <c r="F771" s="214">
        <v>0.4</v>
      </c>
      <c r="G771" s="224">
        <v>0</v>
      </c>
    </row>
    <row r="772" spans="1:7">
      <c r="A772" s="116" t="s">
        <v>583</v>
      </c>
      <c r="B772" s="117" t="s">
        <v>584</v>
      </c>
      <c r="C772" s="117" t="s">
        <v>123</v>
      </c>
      <c r="D772" s="117" t="s">
        <v>123</v>
      </c>
      <c r="E772" s="226">
        <f t="shared" si="15"/>
        <v>129.80000000000001</v>
      </c>
      <c r="F772" s="214">
        <v>129.80000000000001</v>
      </c>
      <c r="G772" s="224">
        <v>0</v>
      </c>
    </row>
    <row r="773" spans="1:7">
      <c r="A773" s="116" t="s">
        <v>123</v>
      </c>
      <c r="B773" s="117" t="s">
        <v>123</v>
      </c>
      <c r="C773" s="117" t="s">
        <v>1262</v>
      </c>
      <c r="D773" s="117" t="s">
        <v>844</v>
      </c>
      <c r="E773" s="226">
        <f t="shared" si="15"/>
        <v>10</v>
      </c>
      <c r="F773" s="214">
        <v>10</v>
      </c>
      <c r="G773" s="224">
        <v>0</v>
      </c>
    </row>
    <row r="774" spans="1:7">
      <c r="A774" s="116" t="s">
        <v>123</v>
      </c>
      <c r="B774" s="117" t="s">
        <v>123</v>
      </c>
      <c r="C774" s="117" t="s">
        <v>1262</v>
      </c>
      <c r="D774" s="117" t="s">
        <v>1265</v>
      </c>
      <c r="E774" s="226">
        <f t="shared" si="15"/>
        <v>25</v>
      </c>
      <c r="F774" s="214">
        <v>25</v>
      </c>
      <c r="G774" s="224">
        <v>0</v>
      </c>
    </row>
    <row r="775" spans="1:7">
      <c r="A775" s="116" t="s">
        <v>123</v>
      </c>
      <c r="B775" s="117" t="s">
        <v>123</v>
      </c>
      <c r="C775" s="117" t="s">
        <v>1262</v>
      </c>
      <c r="D775" s="117" t="s">
        <v>1266</v>
      </c>
      <c r="E775" s="226">
        <f t="shared" si="15"/>
        <v>45</v>
      </c>
      <c r="F775" s="214">
        <v>45</v>
      </c>
      <c r="G775" s="224">
        <v>0</v>
      </c>
    </row>
    <row r="776" spans="1:7">
      <c r="A776" s="116" t="s">
        <v>123</v>
      </c>
      <c r="B776" s="117" t="s">
        <v>123</v>
      </c>
      <c r="C776" s="117" t="s">
        <v>1267</v>
      </c>
      <c r="D776" s="117" t="s">
        <v>835</v>
      </c>
      <c r="E776" s="226">
        <f t="shared" si="15"/>
        <v>49.8</v>
      </c>
      <c r="F776" s="214">
        <v>49.8</v>
      </c>
      <c r="G776" s="224">
        <v>0</v>
      </c>
    </row>
    <row r="777" spans="1:7">
      <c r="A777" s="116" t="s">
        <v>585</v>
      </c>
      <c r="B777" s="117" t="s">
        <v>586</v>
      </c>
      <c r="C777" s="117" t="s">
        <v>123</v>
      </c>
      <c r="D777" s="117" t="s">
        <v>123</v>
      </c>
      <c r="E777" s="226">
        <f t="shared" si="15"/>
        <v>1697.7159999999999</v>
      </c>
      <c r="F777" s="214">
        <v>1697.7159999999999</v>
      </c>
      <c r="G777" s="224">
        <v>0</v>
      </c>
    </row>
    <row r="778" spans="1:7">
      <c r="A778" s="116" t="s">
        <v>123</v>
      </c>
      <c r="B778" s="117" t="s">
        <v>123</v>
      </c>
      <c r="C778" s="117" t="s">
        <v>1268</v>
      </c>
      <c r="D778" s="117" t="s">
        <v>854</v>
      </c>
      <c r="E778" s="226">
        <f t="shared" si="15"/>
        <v>211.3</v>
      </c>
      <c r="F778" s="214">
        <v>211.3</v>
      </c>
      <c r="G778" s="224">
        <v>0</v>
      </c>
    </row>
    <row r="779" spans="1:7">
      <c r="A779" s="116" t="s">
        <v>123</v>
      </c>
      <c r="B779" s="117" t="s">
        <v>123</v>
      </c>
      <c r="C779" s="117" t="s">
        <v>1239</v>
      </c>
      <c r="D779" s="117" t="s">
        <v>1269</v>
      </c>
      <c r="E779" s="226">
        <f t="shared" si="15"/>
        <v>212</v>
      </c>
      <c r="F779" s="214">
        <v>212</v>
      </c>
      <c r="G779" s="224">
        <v>0</v>
      </c>
    </row>
    <row r="780" spans="1:7">
      <c r="A780" s="116" t="s">
        <v>123</v>
      </c>
      <c r="B780" s="117" t="s">
        <v>123</v>
      </c>
      <c r="C780" s="117" t="s">
        <v>1239</v>
      </c>
      <c r="D780" s="117" t="s">
        <v>1270</v>
      </c>
      <c r="E780" s="226">
        <f t="shared" si="15"/>
        <v>52</v>
      </c>
      <c r="F780" s="214">
        <v>52</v>
      </c>
      <c r="G780" s="224">
        <v>0</v>
      </c>
    </row>
    <row r="781" spans="1:7">
      <c r="A781" s="116" t="s">
        <v>123</v>
      </c>
      <c r="B781" s="117" t="s">
        <v>123</v>
      </c>
      <c r="C781" s="117" t="s">
        <v>821</v>
      </c>
      <c r="D781" s="117" t="s">
        <v>1271</v>
      </c>
      <c r="E781" s="226">
        <f t="shared" si="15"/>
        <v>109</v>
      </c>
      <c r="F781" s="214">
        <v>109</v>
      </c>
      <c r="G781" s="224">
        <v>0</v>
      </c>
    </row>
    <row r="782" spans="1:7">
      <c r="A782" s="116" t="s">
        <v>123</v>
      </c>
      <c r="B782" s="117" t="s">
        <v>123</v>
      </c>
      <c r="C782" s="117" t="s">
        <v>821</v>
      </c>
      <c r="D782" s="117" t="s">
        <v>826</v>
      </c>
      <c r="E782" s="226">
        <f t="shared" si="15"/>
        <v>9.8279999999999994</v>
      </c>
      <c r="F782" s="214">
        <v>9.8279999999999994</v>
      </c>
      <c r="G782" s="224">
        <v>0</v>
      </c>
    </row>
    <row r="783" spans="1:7">
      <c r="A783" s="116" t="s">
        <v>123</v>
      </c>
      <c r="B783" s="117" t="s">
        <v>123</v>
      </c>
      <c r="C783" s="117" t="s">
        <v>821</v>
      </c>
      <c r="D783" s="117" t="s">
        <v>1272</v>
      </c>
      <c r="E783" s="226">
        <f t="shared" si="15"/>
        <v>6</v>
      </c>
      <c r="F783" s="214">
        <v>6</v>
      </c>
      <c r="G783" s="224">
        <v>0</v>
      </c>
    </row>
    <row r="784" spans="1:7">
      <c r="A784" s="116" t="s">
        <v>123</v>
      </c>
      <c r="B784" s="117" t="s">
        <v>123</v>
      </c>
      <c r="C784" s="117" t="s">
        <v>823</v>
      </c>
      <c r="D784" s="117" t="s">
        <v>826</v>
      </c>
      <c r="E784" s="226">
        <f t="shared" si="15"/>
        <v>6.5880000000000001</v>
      </c>
      <c r="F784" s="214">
        <v>6.5880000000000001</v>
      </c>
      <c r="G784" s="224">
        <v>0</v>
      </c>
    </row>
    <row r="785" spans="1:7">
      <c r="A785" s="116" t="s">
        <v>123</v>
      </c>
      <c r="B785" s="117" t="s">
        <v>123</v>
      </c>
      <c r="C785" s="117" t="s">
        <v>823</v>
      </c>
      <c r="D785" s="117" t="s">
        <v>1272</v>
      </c>
      <c r="E785" s="226">
        <f t="shared" si="15"/>
        <v>6</v>
      </c>
      <c r="F785" s="214">
        <v>6</v>
      </c>
      <c r="G785" s="224">
        <v>0</v>
      </c>
    </row>
    <row r="786" spans="1:7">
      <c r="A786" s="116" t="s">
        <v>123</v>
      </c>
      <c r="B786" s="117" t="s">
        <v>123</v>
      </c>
      <c r="C786" s="117" t="s">
        <v>823</v>
      </c>
      <c r="D786" s="117" t="s">
        <v>1271</v>
      </c>
      <c r="E786" s="226">
        <f t="shared" si="15"/>
        <v>104</v>
      </c>
      <c r="F786" s="214">
        <v>104</v>
      </c>
      <c r="G786" s="224">
        <v>0</v>
      </c>
    </row>
    <row r="787" spans="1:7">
      <c r="A787" s="116" t="s">
        <v>123</v>
      </c>
      <c r="B787" s="117" t="s">
        <v>123</v>
      </c>
      <c r="C787" s="117" t="s">
        <v>825</v>
      </c>
      <c r="D787" s="117" t="s">
        <v>1271</v>
      </c>
      <c r="E787" s="226">
        <f t="shared" si="15"/>
        <v>168</v>
      </c>
      <c r="F787" s="214">
        <v>168</v>
      </c>
      <c r="G787" s="224">
        <v>0</v>
      </c>
    </row>
    <row r="788" spans="1:7">
      <c r="A788" s="116" t="s">
        <v>123</v>
      </c>
      <c r="B788" s="117" t="s">
        <v>123</v>
      </c>
      <c r="C788" s="117" t="s">
        <v>825</v>
      </c>
      <c r="D788" s="117" t="s">
        <v>1272</v>
      </c>
      <c r="E788" s="226">
        <f t="shared" si="15"/>
        <v>10</v>
      </c>
      <c r="F788" s="214">
        <v>10</v>
      </c>
      <c r="G788" s="224">
        <v>0</v>
      </c>
    </row>
    <row r="789" spans="1:7">
      <c r="A789" s="116" t="s">
        <v>123</v>
      </c>
      <c r="B789" s="117" t="s">
        <v>123</v>
      </c>
      <c r="C789" s="117" t="s">
        <v>827</v>
      </c>
      <c r="D789" s="117" t="s">
        <v>1271</v>
      </c>
      <c r="E789" s="226">
        <f t="shared" si="15"/>
        <v>145</v>
      </c>
      <c r="F789" s="214">
        <v>145</v>
      </c>
      <c r="G789" s="224">
        <v>0</v>
      </c>
    </row>
    <row r="790" spans="1:7">
      <c r="A790" s="116" t="s">
        <v>123</v>
      </c>
      <c r="B790" s="117" t="s">
        <v>123</v>
      </c>
      <c r="C790" s="117" t="s">
        <v>827</v>
      </c>
      <c r="D790" s="117" t="s">
        <v>1272</v>
      </c>
      <c r="E790" s="226">
        <f t="shared" si="15"/>
        <v>8</v>
      </c>
      <c r="F790" s="214">
        <v>8</v>
      </c>
      <c r="G790" s="224">
        <v>0</v>
      </c>
    </row>
    <row r="791" spans="1:7">
      <c r="A791" s="116" t="s">
        <v>123</v>
      </c>
      <c r="B791" s="117" t="s">
        <v>123</v>
      </c>
      <c r="C791" s="117" t="s">
        <v>843</v>
      </c>
      <c r="D791" s="117" t="s">
        <v>1273</v>
      </c>
      <c r="E791" s="226">
        <f t="shared" si="15"/>
        <v>200</v>
      </c>
      <c r="F791" s="214">
        <v>200</v>
      </c>
      <c r="G791" s="224">
        <v>0</v>
      </c>
    </row>
    <row r="792" spans="1:7">
      <c r="A792" s="116"/>
      <c r="B792" s="117"/>
      <c r="C792" s="117" t="s">
        <v>843</v>
      </c>
      <c r="D792" s="117" t="s">
        <v>1274</v>
      </c>
      <c r="E792" s="227">
        <f t="shared" ref="E792" si="16">F792+G792</f>
        <v>450</v>
      </c>
      <c r="F792" s="215">
        <v>450</v>
      </c>
      <c r="G792" s="224"/>
    </row>
    <row r="793" spans="1:7">
      <c r="A793" s="116" t="s">
        <v>587</v>
      </c>
      <c r="B793" s="117" t="s">
        <v>588</v>
      </c>
      <c r="C793" s="117" t="s">
        <v>123</v>
      </c>
      <c r="D793" s="117" t="s">
        <v>123</v>
      </c>
      <c r="E793" s="226">
        <f t="shared" si="15"/>
        <v>230.72</v>
      </c>
      <c r="F793" s="214">
        <v>230.72</v>
      </c>
      <c r="G793" s="224">
        <v>0</v>
      </c>
    </row>
    <row r="794" spans="1:7">
      <c r="A794" s="116" t="s">
        <v>589</v>
      </c>
      <c r="B794" s="117" t="s">
        <v>588</v>
      </c>
      <c r="C794" s="117" t="s">
        <v>123</v>
      </c>
      <c r="D794" s="117" t="s">
        <v>123</v>
      </c>
      <c r="E794" s="226">
        <f t="shared" si="15"/>
        <v>230.72</v>
      </c>
      <c r="F794" s="214">
        <v>230.72</v>
      </c>
      <c r="G794" s="224">
        <v>0</v>
      </c>
    </row>
    <row r="795" spans="1:7">
      <c r="A795" s="116" t="s">
        <v>123</v>
      </c>
      <c r="B795" s="117" t="s">
        <v>123</v>
      </c>
      <c r="C795" s="117" t="s">
        <v>1258</v>
      </c>
      <c r="D795" s="117" t="s">
        <v>1275</v>
      </c>
      <c r="E795" s="226">
        <f t="shared" si="15"/>
        <v>20.52</v>
      </c>
      <c r="F795" s="214">
        <v>20.52</v>
      </c>
      <c r="G795" s="224">
        <v>0</v>
      </c>
    </row>
    <row r="796" spans="1:7">
      <c r="A796" s="116" t="s">
        <v>123</v>
      </c>
      <c r="B796" s="117" t="s">
        <v>123</v>
      </c>
      <c r="C796" s="117" t="s">
        <v>1258</v>
      </c>
      <c r="D796" s="117" t="s">
        <v>1276</v>
      </c>
      <c r="E796" s="226">
        <f t="shared" si="15"/>
        <v>0.4</v>
      </c>
      <c r="F796" s="214">
        <v>0.4</v>
      </c>
      <c r="G796" s="224">
        <v>0</v>
      </c>
    </row>
    <row r="797" spans="1:7">
      <c r="A797" s="116" t="s">
        <v>123</v>
      </c>
      <c r="B797" s="117" t="s">
        <v>123</v>
      </c>
      <c r="C797" s="117" t="s">
        <v>1258</v>
      </c>
      <c r="D797" s="117" t="s">
        <v>1277</v>
      </c>
      <c r="E797" s="226">
        <f t="shared" si="15"/>
        <v>200</v>
      </c>
      <c r="F797" s="214">
        <v>200</v>
      </c>
      <c r="G797" s="224">
        <v>0</v>
      </c>
    </row>
    <row r="798" spans="1:7">
      <c r="A798" s="116" t="s">
        <v>123</v>
      </c>
      <c r="B798" s="117" t="s">
        <v>123</v>
      </c>
      <c r="C798" s="117" t="s">
        <v>1278</v>
      </c>
      <c r="D798" s="117" t="s">
        <v>835</v>
      </c>
      <c r="E798" s="226">
        <f t="shared" si="15"/>
        <v>9.8000000000000007</v>
      </c>
      <c r="F798" s="214">
        <v>9.8000000000000007</v>
      </c>
      <c r="G798" s="224">
        <v>0</v>
      </c>
    </row>
    <row r="799" spans="1:7">
      <c r="A799" s="116" t="s">
        <v>590</v>
      </c>
      <c r="B799" s="117" t="s">
        <v>591</v>
      </c>
      <c r="C799" s="117" t="s">
        <v>123</v>
      </c>
      <c r="D799" s="117" t="s">
        <v>123</v>
      </c>
      <c r="E799" s="226">
        <f t="shared" si="15"/>
        <v>1211.5999999999999</v>
      </c>
      <c r="F799" s="214">
        <v>1211.5999999999999</v>
      </c>
      <c r="G799" s="224">
        <v>0</v>
      </c>
    </row>
    <row r="800" spans="1:7">
      <c r="A800" s="116" t="s">
        <v>592</v>
      </c>
      <c r="B800" s="117" t="s">
        <v>593</v>
      </c>
      <c r="C800" s="117" t="s">
        <v>123</v>
      </c>
      <c r="D800" s="117" t="s">
        <v>123</v>
      </c>
      <c r="E800" s="226">
        <f t="shared" si="15"/>
        <v>1211.5999999999999</v>
      </c>
      <c r="F800" s="214">
        <v>1211.5999999999999</v>
      </c>
      <c r="G800" s="224">
        <v>0</v>
      </c>
    </row>
    <row r="801" spans="1:7">
      <c r="A801" s="116" t="s">
        <v>123</v>
      </c>
      <c r="B801" s="117" t="s">
        <v>123</v>
      </c>
      <c r="C801" s="117" t="s">
        <v>942</v>
      </c>
      <c r="D801" s="117" t="s">
        <v>1279</v>
      </c>
      <c r="E801" s="226">
        <f t="shared" si="15"/>
        <v>0.4</v>
      </c>
      <c r="F801" s="214">
        <v>0.4</v>
      </c>
      <c r="G801" s="224">
        <v>0</v>
      </c>
    </row>
    <row r="802" spans="1:7">
      <c r="A802" s="116" t="s">
        <v>123</v>
      </c>
      <c r="B802" s="117" t="s">
        <v>123</v>
      </c>
      <c r="C802" s="117" t="s">
        <v>942</v>
      </c>
      <c r="D802" s="117" t="s">
        <v>1280</v>
      </c>
      <c r="E802" s="226">
        <f t="shared" si="15"/>
        <v>24</v>
      </c>
      <c r="F802" s="214">
        <v>24</v>
      </c>
      <c r="G802" s="224">
        <v>0</v>
      </c>
    </row>
    <row r="803" spans="1:7">
      <c r="A803" s="116" t="s">
        <v>123</v>
      </c>
      <c r="B803" s="117" t="s">
        <v>123</v>
      </c>
      <c r="C803" s="117" t="s">
        <v>942</v>
      </c>
      <c r="D803" s="117" t="s">
        <v>1281</v>
      </c>
      <c r="E803" s="226">
        <f t="shared" si="15"/>
        <v>16</v>
      </c>
      <c r="F803" s="214">
        <v>16</v>
      </c>
      <c r="G803" s="224">
        <v>0</v>
      </c>
    </row>
    <row r="804" spans="1:7">
      <c r="A804" s="116" t="s">
        <v>123</v>
      </c>
      <c r="B804" s="117" t="s">
        <v>123</v>
      </c>
      <c r="C804" s="117" t="s">
        <v>1282</v>
      </c>
      <c r="D804" s="117" t="s">
        <v>1283</v>
      </c>
      <c r="E804" s="226">
        <f t="shared" si="15"/>
        <v>418</v>
      </c>
      <c r="F804" s="214">
        <v>418</v>
      </c>
      <c r="G804" s="224">
        <v>0</v>
      </c>
    </row>
    <row r="805" spans="1:7">
      <c r="A805" s="116" t="s">
        <v>123</v>
      </c>
      <c r="B805" s="117" t="s">
        <v>123</v>
      </c>
      <c r="C805" s="117" t="s">
        <v>1282</v>
      </c>
      <c r="D805" s="117" t="s">
        <v>854</v>
      </c>
      <c r="E805" s="226">
        <f t="shared" si="15"/>
        <v>205.2</v>
      </c>
      <c r="F805" s="214">
        <v>205.2</v>
      </c>
      <c r="G805" s="224">
        <v>0</v>
      </c>
    </row>
    <row r="806" spans="1:7">
      <c r="A806" s="116" t="s">
        <v>123</v>
      </c>
      <c r="B806" s="117" t="s">
        <v>123</v>
      </c>
      <c r="C806" s="117" t="s">
        <v>1255</v>
      </c>
      <c r="D806" s="117" t="s">
        <v>1284</v>
      </c>
      <c r="E806" s="226">
        <f t="shared" si="15"/>
        <v>100</v>
      </c>
      <c r="F806" s="214">
        <v>100</v>
      </c>
      <c r="G806" s="224">
        <v>0</v>
      </c>
    </row>
    <row r="807" spans="1:7">
      <c r="A807" s="116" t="s">
        <v>123</v>
      </c>
      <c r="B807" s="117" t="s">
        <v>123</v>
      </c>
      <c r="C807" s="117" t="s">
        <v>1255</v>
      </c>
      <c r="D807" s="117" t="s">
        <v>835</v>
      </c>
      <c r="E807" s="226">
        <f t="shared" si="15"/>
        <v>30.3</v>
      </c>
      <c r="F807" s="214">
        <v>30.3</v>
      </c>
      <c r="G807" s="224">
        <v>0</v>
      </c>
    </row>
    <row r="808" spans="1:7">
      <c r="A808" s="116" t="s">
        <v>123</v>
      </c>
      <c r="B808" s="117" t="s">
        <v>123</v>
      </c>
      <c r="C808" s="117" t="s">
        <v>1255</v>
      </c>
      <c r="D808" s="117" t="s">
        <v>854</v>
      </c>
      <c r="E808" s="226">
        <f t="shared" si="15"/>
        <v>70.3</v>
      </c>
      <c r="F808" s="214">
        <v>70.3</v>
      </c>
      <c r="G808" s="224">
        <v>0</v>
      </c>
    </row>
    <row r="809" spans="1:7">
      <c r="A809" s="116" t="s">
        <v>123</v>
      </c>
      <c r="B809" s="117" t="s">
        <v>123</v>
      </c>
      <c r="C809" s="117" t="s">
        <v>1255</v>
      </c>
      <c r="D809" s="117" t="s">
        <v>1285</v>
      </c>
      <c r="E809" s="226">
        <f t="shared" si="15"/>
        <v>240</v>
      </c>
      <c r="F809" s="214">
        <v>240</v>
      </c>
      <c r="G809" s="224">
        <v>0</v>
      </c>
    </row>
    <row r="810" spans="1:7">
      <c r="A810" s="116" t="s">
        <v>123</v>
      </c>
      <c r="B810" s="117" t="s">
        <v>123</v>
      </c>
      <c r="C810" s="117" t="s">
        <v>1286</v>
      </c>
      <c r="D810" s="117" t="s">
        <v>854</v>
      </c>
      <c r="E810" s="226">
        <f t="shared" si="15"/>
        <v>107.4</v>
      </c>
      <c r="F810" s="214">
        <v>107.4</v>
      </c>
      <c r="G810" s="224">
        <v>0</v>
      </c>
    </row>
    <row r="811" spans="1:7">
      <c r="A811" s="116" t="s">
        <v>594</v>
      </c>
      <c r="B811" s="117" t="s">
        <v>595</v>
      </c>
      <c r="C811" s="117" t="s">
        <v>123</v>
      </c>
      <c r="D811" s="117" t="s">
        <v>123</v>
      </c>
      <c r="E811" s="226">
        <f t="shared" si="15"/>
        <v>1780.67</v>
      </c>
      <c r="F811" s="214">
        <v>1655</v>
      </c>
      <c r="G811" s="224">
        <v>125.67</v>
      </c>
    </row>
    <row r="812" spans="1:7">
      <c r="A812" s="116" t="s">
        <v>596</v>
      </c>
      <c r="B812" s="117" t="s">
        <v>595</v>
      </c>
      <c r="C812" s="117" t="s">
        <v>123</v>
      </c>
      <c r="D812" s="117" t="s">
        <v>123</v>
      </c>
      <c r="E812" s="226">
        <f t="shared" si="15"/>
        <v>1780.67</v>
      </c>
      <c r="F812" s="214">
        <v>1655</v>
      </c>
      <c r="G812" s="224">
        <v>125.67</v>
      </c>
    </row>
    <row r="813" spans="1:7">
      <c r="A813" s="116" t="s">
        <v>123</v>
      </c>
      <c r="B813" s="117" t="s">
        <v>123</v>
      </c>
      <c r="C813" s="117" t="s">
        <v>1282</v>
      </c>
      <c r="D813" s="117" t="s">
        <v>1287</v>
      </c>
      <c r="E813" s="226">
        <f t="shared" si="15"/>
        <v>100</v>
      </c>
      <c r="F813" s="214">
        <v>100</v>
      </c>
      <c r="G813" s="224">
        <v>0</v>
      </c>
    </row>
    <row r="814" spans="1:7">
      <c r="A814" s="116" t="s">
        <v>123</v>
      </c>
      <c r="B814" s="117" t="s">
        <v>123</v>
      </c>
      <c r="C814" s="117" t="s">
        <v>1282</v>
      </c>
      <c r="D814" s="117" t="s">
        <v>1288</v>
      </c>
      <c r="E814" s="226">
        <f t="shared" si="15"/>
        <v>62.67</v>
      </c>
      <c r="F814" s="214">
        <v>0</v>
      </c>
      <c r="G814" s="224">
        <v>62.67</v>
      </c>
    </row>
    <row r="815" spans="1:7">
      <c r="A815" s="116" t="s">
        <v>123</v>
      </c>
      <c r="B815" s="117" t="s">
        <v>123</v>
      </c>
      <c r="C815" s="117" t="s">
        <v>1255</v>
      </c>
      <c r="D815" s="117" t="s">
        <v>1289</v>
      </c>
      <c r="E815" s="226">
        <f t="shared" si="15"/>
        <v>63</v>
      </c>
      <c r="F815" s="214">
        <v>0</v>
      </c>
      <c r="G815" s="224">
        <v>63</v>
      </c>
    </row>
    <row r="816" spans="1:7">
      <c r="A816" s="116" t="s">
        <v>123</v>
      </c>
      <c r="B816" s="117" t="s">
        <v>123</v>
      </c>
      <c r="C816" s="117" t="s">
        <v>1255</v>
      </c>
      <c r="D816" s="117" t="s">
        <v>1290</v>
      </c>
      <c r="E816" s="226">
        <f t="shared" si="15"/>
        <v>1555</v>
      </c>
      <c r="F816" s="214">
        <v>1555</v>
      </c>
      <c r="G816" s="224">
        <v>0</v>
      </c>
    </row>
    <row r="817" spans="1:7">
      <c r="A817" s="116" t="s">
        <v>597</v>
      </c>
      <c r="B817" s="117" t="s">
        <v>598</v>
      </c>
      <c r="C817" s="117" t="s">
        <v>123</v>
      </c>
      <c r="D817" s="117" t="s">
        <v>123</v>
      </c>
      <c r="E817" s="226">
        <f t="shared" si="15"/>
        <v>500</v>
      </c>
      <c r="F817" s="214">
        <v>500</v>
      </c>
      <c r="G817" s="224">
        <v>0</v>
      </c>
    </row>
    <row r="818" spans="1:7">
      <c r="A818" s="116" t="s">
        <v>599</v>
      </c>
      <c r="B818" s="117" t="s">
        <v>598</v>
      </c>
      <c r="C818" s="117" t="s">
        <v>123</v>
      </c>
      <c r="D818" s="117" t="s">
        <v>123</v>
      </c>
      <c r="E818" s="226">
        <f t="shared" si="15"/>
        <v>500</v>
      </c>
      <c r="F818" s="214">
        <v>500</v>
      </c>
      <c r="G818" s="224">
        <v>0</v>
      </c>
    </row>
    <row r="819" spans="1:7">
      <c r="A819" s="116" t="s">
        <v>123</v>
      </c>
      <c r="B819" s="117" t="s">
        <v>123</v>
      </c>
      <c r="C819" s="117" t="s">
        <v>843</v>
      </c>
      <c r="D819" s="117" t="s">
        <v>1634</v>
      </c>
      <c r="E819" s="226">
        <f t="shared" si="15"/>
        <v>500</v>
      </c>
      <c r="F819" s="214">
        <v>500</v>
      </c>
      <c r="G819" s="224">
        <v>0</v>
      </c>
    </row>
    <row r="820" spans="1:7">
      <c r="A820" s="116" t="s">
        <v>600</v>
      </c>
      <c r="B820" s="117" t="s">
        <v>601</v>
      </c>
      <c r="C820" s="117" t="s">
        <v>123</v>
      </c>
      <c r="D820" s="117" t="s">
        <v>123</v>
      </c>
      <c r="E820" s="226">
        <f t="shared" si="15"/>
        <v>7248.6799999999994</v>
      </c>
      <c r="F820" s="214">
        <v>5499.15</v>
      </c>
      <c r="G820" s="224">
        <v>1749.53</v>
      </c>
    </row>
    <row r="821" spans="1:7">
      <c r="A821" s="116" t="s">
        <v>602</v>
      </c>
      <c r="B821" s="117" t="s">
        <v>603</v>
      </c>
      <c r="C821" s="117" t="s">
        <v>123</v>
      </c>
      <c r="D821" s="117" t="s">
        <v>123</v>
      </c>
      <c r="E821" s="226">
        <f t="shared" si="15"/>
        <v>1473.36</v>
      </c>
      <c r="F821" s="214">
        <v>1111.03</v>
      </c>
      <c r="G821" s="224">
        <v>362.33</v>
      </c>
    </row>
    <row r="822" spans="1:7">
      <c r="A822" s="116" t="s">
        <v>604</v>
      </c>
      <c r="B822" s="117" t="s">
        <v>129</v>
      </c>
      <c r="C822" s="117" t="s">
        <v>123</v>
      </c>
      <c r="D822" s="117" t="s">
        <v>123</v>
      </c>
      <c r="E822" s="226">
        <f t="shared" si="15"/>
        <v>13.6</v>
      </c>
      <c r="F822" s="214">
        <v>13.6</v>
      </c>
      <c r="G822" s="224">
        <v>0</v>
      </c>
    </row>
    <row r="823" spans="1:7">
      <c r="A823" s="116" t="s">
        <v>123</v>
      </c>
      <c r="B823" s="117" t="s">
        <v>123</v>
      </c>
      <c r="C823" s="117" t="s">
        <v>1258</v>
      </c>
      <c r="D823" s="117" t="s">
        <v>1291</v>
      </c>
      <c r="E823" s="226">
        <f t="shared" si="15"/>
        <v>10.8</v>
      </c>
      <c r="F823" s="214">
        <v>10.8</v>
      </c>
      <c r="G823" s="224">
        <v>0</v>
      </c>
    </row>
    <row r="824" spans="1:7">
      <c r="A824" s="116" t="s">
        <v>123</v>
      </c>
      <c r="B824" s="117" t="s">
        <v>123</v>
      </c>
      <c r="C824" s="117" t="s">
        <v>1258</v>
      </c>
      <c r="D824" s="117" t="s">
        <v>1292</v>
      </c>
      <c r="E824" s="226">
        <f t="shared" si="15"/>
        <v>0.4</v>
      </c>
      <c r="F824" s="214">
        <v>0.4</v>
      </c>
      <c r="G824" s="224">
        <v>0</v>
      </c>
    </row>
    <row r="825" spans="1:7">
      <c r="A825" s="116" t="s">
        <v>123</v>
      </c>
      <c r="B825" s="117" t="s">
        <v>123</v>
      </c>
      <c r="C825" s="117" t="s">
        <v>1293</v>
      </c>
      <c r="D825" s="117" t="s">
        <v>1294</v>
      </c>
      <c r="E825" s="226">
        <f t="shared" ref="E825:E888" si="17">F825+G825</f>
        <v>2</v>
      </c>
      <c r="F825" s="214">
        <v>2</v>
      </c>
      <c r="G825" s="224">
        <v>0</v>
      </c>
    </row>
    <row r="826" spans="1:7">
      <c r="A826" s="116" t="s">
        <v>123</v>
      </c>
      <c r="B826" s="117" t="s">
        <v>123</v>
      </c>
      <c r="C826" s="117" t="s">
        <v>1293</v>
      </c>
      <c r="D826" s="117" t="s">
        <v>1295</v>
      </c>
      <c r="E826" s="226">
        <f t="shared" si="17"/>
        <v>0.4</v>
      </c>
      <c r="F826" s="214">
        <v>0.4</v>
      </c>
      <c r="G826" s="224">
        <v>0</v>
      </c>
    </row>
    <row r="827" spans="1:7">
      <c r="A827" s="116" t="s">
        <v>605</v>
      </c>
      <c r="B827" s="117" t="s">
        <v>606</v>
      </c>
      <c r="C827" s="117" t="s">
        <v>123</v>
      </c>
      <c r="D827" s="117" t="s">
        <v>123</v>
      </c>
      <c r="E827" s="226">
        <f t="shared" si="17"/>
        <v>68.55</v>
      </c>
      <c r="F827" s="214">
        <v>33.299999999999997</v>
      </c>
      <c r="G827" s="224">
        <v>35.25</v>
      </c>
    </row>
    <row r="828" spans="1:7">
      <c r="A828" s="116" t="s">
        <v>123</v>
      </c>
      <c r="B828" s="117" t="s">
        <v>123</v>
      </c>
      <c r="C828" s="117" t="s">
        <v>1293</v>
      </c>
      <c r="D828" s="117" t="s">
        <v>1296</v>
      </c>
      <c r="E828" s="226">
        <f t="shared" si="17"/>
        <v>8.5</v>
      </c>
      <c r="F828" s="214">
        <v>8.5</v>
      </c>
      <c r="G828" s="224">
        <v>0</v>
      </c>
    </row>
    <row r="829" spans="1:7">
      <c r="A829" s="116" t="s">
        <v>123</v>
      </c>
      <c r="B829" s="117" t="s">
        <v>123</v>
      </c>
      <c r="C829" s="117" t="s">
        <v>1293</v>
      </c>
      <c r="D829" s="117" t="s">
        <v>1297</v>
      </c>
      <c r="E829" s="226">
        <f t="shared" si="17"/>
        <v>23</v>
      </c>
      <c r="F829" s="214">
        <v>23</v>
      </c>
      <c r="G829" s="224">
        <v>0</v>
      </c>
    </row>
    <row r="830" spans="1:7">
      <c r="A830" s="116" t="s">
        <v>123</v>
      </c>
      <c r="B830" s="117" t="s">
        <v>123</v>
      </c>
      <c r="C830" s="117" t="s">
        <v>1293</v>
      </c>
      <c r="D830" s="117" t="s">
        <v>1298</v>
      </c>
      <c r="E830" s="226">
        <f t="shared" si="17"/>
        <v>1.8</v>
      </c>
      <c r="F830" s="214">
        <v>1.8</v>
      </c>
      <c r="G830" s="224">
        <v>0</v>
      </c>
    </row>
    <row r="831" spans="1:7">
      <c r="A831" s="116" t="s">
        <v>123</v>
      </c>
      <c r="B831" s="117" t="s">
        <v>123</v>
      </c>
      <c r="C831" s="117" t="s">
        <v>1293</v>
      </c>
      <c r="D831" s="117" t="s">
        <v>1299</v>
      </c>
      <c r="E831" s="226">
        <f t="shared" si="17"/>
        <v>12.25</v>
      </c>
      <c r="F831" s="214">
        <v>0</v>
      </c>
      <c r="G831" s="224">
        <v>12.25</v>
      </c>
    </row>
    <row r="832" spans="1:7">
      <c r="A832" s="116" t="s">
        <v>123</v>
      </c>
      <c r="B832" s="117" t="s">
        <v>123</v>
      </c>
      <c r="C832" s="117" t="s">
        <v>1293</v>
      </c>
      <c r="D832" s="117" t="s">
        <v>1300</v>
      </c>
      <c r="E832" s="226">
        <f t="shared" si="17"/>
        <v>23</v>
      </c>
      <c r="F832" s="214">
        <v>0</v>
      </c>
      <c r="G832" s="224">
        <v>23</v>
      </c>
    </row>
    <row r="833" spans="1:7">
      <c r="A833" s="116" t="s">
        <v>607</v>
      </c>
      <c r="B833" s="117" t="s">
        <v>608</v>
      </c>
      <c r="C833" s="117" t="s">
        <v>123</v>
      </c>
      <c r="D833" s="117" t="s">
        <v>123</v>
      </c>
      <c r="E833" s="226">
        <f t="shared" si="17"/>
        <v>242</v>
      </c>
      <c r="F833" s="214">
        <v>242</v>
      </c>
      <c r="G833" s="224">
        <v>0</v>
      </c>
    </row>
    <row r="834" spans="1:7">
      <c r="A834" s="116" t="s">
        <v>123</v>
      </c>
      <c r="B834" s="117" t="s">
        <v>123</v>
      </c>
      <c r="C834" s="117" t="s">
        <v>1293</v>
      </c>
      <c r="D834" s="117" t="s">
        <v>1301</v>
      </c>
      <c r="E834" s="226">
        <f t="shared" si="17"/>
        <v>234</v>
      </c>
      <c r="F834" s="214">
        <v>234</v>
      </c>
      <c r="G834" s="224">
        <v>0</v>
      </c>
    </row>
    <row r="835" spans="1:7">
      <c r="A835" s="116" t="s">
        <v>123</v>
      </c>
      <c r="B835" s="117" t="s">
        <v>123</v>
      </c>
      <c r="C835" s="117" t="s">
        <v>1293</v>
      </c>
      <c r="D835" s="117" t="s">
        <v>1302</v>
      </c>
      <c r="E835" s="226">
        <f t="shared" si="17"/>
        <v>8</v>
      </c>
      <c r="F835" s="214">
        <v>8</v>
      </c>
      <c r="G835" s="224">
        <v>0</v>
      </c>
    </row>
    <row r="836" spans="1:7">
      <c r="A836" s="116" t="s">
        <v>609</v>
      </c>
      <c r="B836" s="117" t="s">
        <v>610</v>
      </c>
      <c r="C836" s="117" t="s">
        <v>123</v>
      </c>
      <c r="D836" s="117" t="s">
        <v>123</v>
      </c>
      <c r="E836" s="226">
        <f t="shared" si="17"/>
        <v>26.63</v>
      </c>
      <c r="F836" s="214">
        <v>26.63</v>
      </c>
      <c r="G836" s="224">
        <v>0</v>
      </c>
    </row>
    <row r="837" spans="1:7">
      <c r="A837" s="116" t="s">
        <v>123</v>
      </c>
      <c r="B837" s="117" t="s">
        <v>123</v>
      </c>
      <c r="C837" s="117" t="s">
        <v>1293</v>
      </c>
      <c r="D837" s="117" t="s">
        <v>1303</v>
      </c>
      <c r="E837" s="226">
        <f t="shared" si="17"/>
        <v>1</v>
      </c>
      <c r="F837" s="214">
        <v>1</v>
      </c>
      <c r="G837" s="224">
        <v>0</v>
      </c>
    </row>
    <row r="838" spans="1:7">
      <c r="A838" s="116" t="s">
        <v>123</v>
      </c>
      <c r="B838" s="117" t="s">
        <v>123</v>
      </c>
      <c r="C838" s="117" t="s">
        <v>1293</v>
      </c>
      <c r="D838" s="117" t="s">
        <v>1304</v>
      </c>
      <c r="E838" s="226">
        <f t="shared" si="17"/>
        <v>15.63</v>
      </c>
      <c r="F838" s="214">
        <v>15.63</v>
      </c>
      <c r="G838" s="224">
        <v>0</v>
      </c>
    </row>
    <row r="839" spans="1:7">
      <c r="A839" s="116" t="s">
        <v>123</v>
      </c>
      <c r="B839" s="117" t="s">
        <v>123</v>
      </c>
      <c r="C839" s="117" t="s">
        <v>832</v>
      </c>
      <c r="D839" s="117" t="s">
        <v>1305</v>
      </c>
      <c r="E839" s="226">
        <f t="shared" si="17"/>
        <v>10</v>
      </c>
      <c r="F839" s="214">
        <v>10</v>
      </c>
      <c r="G839" s="224">
        <v>0</v>
      </c>
    </row>
    <row r="840" spans="1:7">
      <c r="A840" s="116" t="s">
        <v>611</v>
      </c>
      <c r="B840" s="117" t="s">
        <v>612</v>
      </c>
      <c r="C840" s="117" t="s">
        <v>123</v>
      </c>
      <c r="D840" s="117" t="s">
        <v>123</v>
      </c>
      <c r="E840" s="226">
        <f t="shared" si="17"/>
        <v>148</v>
      </c>
      <c r="F840" s="214">
        <v>0</v>
      </c>
      <c r="G840" s="224">
        <v>148</v>
      </c>
    </row>
    <row r="841" spans="1:7">
      <c r="A841" s="116" t="s">
        <v>123</v>
      </c>
      <c r="B841" s="117" t="s">
        <v>123</v>
      </c>
      <c r="C841" s="117" t="s">
        <v>1293</v>
      </c>
      <c r="D841" s="117" t="s">
        <v>1306</v>
      </c>
      <c r="E841" s="226">
        <f t="shared" si="17"/>
        <v>21</v>
      </c>
      <c r="F841" s="214">
        <v>0</v>
      </c>
      <c r="G841" s="224">
        <v>21</v>
      </c>
    </row>
    <row r="842" spans="1:7">
      <c r="A842" s="116" t="s">
        <v>123</v>
      </c>
      <c r="B842" s="117" t="s">
        <v>123</v>
      </c>
      <c r="C842" s="117" t="s">
        <v>1293</v>
      </c>
      <c r="D842" s="117" t="s">
        <v>1307</v>
      </c>
      <c r="E842" s="226">
        <f t="shared" si="17"/>
        <v>5</v>
      </c>
      <c r="F842" s="214">
        <v>0</v>
      </c>
      <c r="G842" s="224">
        <v>5</v>
      </c>
    </row>
    <row r="843" spans="1:7">
      <c r="A843" s="116" t="s">
        <v>123</v>
      </c>
      <c r="B843" s="117" t="s">
        <v>123</v>
      </c>
      <c r="C843" s="117" t="s">
        <v>831</v>
      </c>
      <c r="D843" s="117" t="s">
        <v>1308</v>
      </c>
      <c r="E843" s="226">
        <f t="shared" si="17"/>
        <v>70</v>
      </c>
      <c r="F843" s="214">
        <v>0</v>
      </c>
      <c r="G843" s="224">
        <v>70</v>
      </c>
    </row>
    <row r="844" spans="1:7">
      <c r="A844" s="116" t="s">
        <v>123</v>
      </c>
      <c r="B844" s="117" t="s">
        <v>123</v>
      </c>
      <c r="C844" s="117" t="s">
        <v>832</v>
      </c>
      <c r="D844" s="117" t="s">
        <v>1308</v>
      </c>
      <c r="E844" s="226">
        <f t="shared" si="17"/>
        <v>52</v>
      </c>
      <c r="F844" s="214">
        <v>0</v>
      </c>
      <c r="G844" s="224">
        <v>52</v>
      </c>
    </row>
    <row r="845" spans="1:7">
      <c r="A845" s="116" t="s">
        <v>613</v>
      </c>
      <c r="B845" s="117" t="s">
        <v>614</v>
      </c>
      <c r="C845" s="117" t="s">
        <v>123</v>
      </c>
      <c r="D845" s="117" t="s">
        <v>123</v>
      </c>
      <c r="E845" s="226">
        <f t="shared" si="17"/>
        <v>172</v>
      </c>
      <c r="F845" s="214">
        <v>0</v>
      </c>
      <c r="G845" s="224">
        <v>172</v>
      </c>
    </row>
    <row r="846" spans="1:7">
      <c r="A846" s="116" t="s">
        <v>123</v>
      </c>
      <c r="B846" s="117" t="s">
        <v>123</v>
      </c>
      <c r="C846" s="117" t="s">
        <v>1293</v>
      </c>
      <c r="D846" s="117" t="s">
        <v>1309</v>
      </c>
      <c r="E846" s="226">
        <f t="shared" si="17"/>
        <v>172</v>
      </c>
      <c r="F846" s="214">
        <v>0</v>
      </c>
      <c r="G846" s="224">
        <v>172</v>
      </c>
    </row>
    <row r="847" spans="1:7">
      <c r="A847" s="116" t="s">
        <v>615</v>
      </c>
      <c r="B847" s="117" t="s">
        <v>616</v>
      </c>
      <c r="C847" s="117" t="s">
        <v>123</v>
      </c>
      <c r="D847" s="117" t="s">
        <v>123</v>
      </c>
      <c r="E847" s="226">
        <f t="shared" si="17"/>
        <v>136.08000000000001</v>
      </c>
      <c r="F847" s="214">
        <v>135</v>
      </c>
      <c r="G847" s="224">
        <v>1.08</v>
      </c>
    </row>
    <row r="848" spans="1:7">
      <c r="A848" s="116" t="s">
        <v>123</v>
      </c>
      <c r="B848" s="117" t="s">
        <v>123</v>
      </c>
      <c r="C848" s="117" t="s">
        <v>829</v>
      </c>
      <c r="D848" s="117" t="s">
        <v>1310</v>
      </c>
      <c r="E848" s="226">
        <f t="shared" si="17"/>
        <v>21</v>
      </c>
      <c r="F848" s="214">
        <v>21</v>
      </c>
      <c r="G848" s="224">
        <v>0</v>
      </c>
    </row>
    <row r="849" spans="1:7">
      <c r="A849" s="116" t="s">
        <v>123</v>
      </c>
      <c r="B849" s="117" t="s">
        <v>123</v>
      </c>
      <c r="C849" s="117" t="s">
        <v>829</v>
      </c>
      <c r="D849" s="117" t="s">
        <v>1311</v>
      </c>
      <c r="E849" s="226">
        <f t="shared" si="17"/>
        <v>40</v>
      </c>
      <c r="F849" s="214">
        <v>40</v>
      </c>
      <c r="G849" s="224">
        <v>0</v>
      </c>
    </row>
    <row r="850" spans="1:7">
      <c r="A850" s="116" t="s">
        <v>123</v>
      </c>
      <c r="B850" s="117" t="s">
        <v>123</v>
      </c>
      <c r="C850" s="117" t="s">
        <v>829</v>
      </c>
      <c r="D850" s="117" t="s">
        <v>1312</v>
      </c>
      <c r="E850" s="226">
        <f t="shared" si="17"/>
        <v>1.08</v>
      </c>
      <c r="F850" s="214">
        <v>0</v>
      </c>
      <c r="G850" s="224">
        <v>1.08</v>
      </c>
    </row>
    <row r="851" spans="1:7">
      <c r="A851" s="116" t="s">
        <v>123</v>
      </c>
      <c r="B851" s="117" t="s">
        <v>123</v>
      </c>
      <c r="C851" s="117" t="s">
        <v>831</v>
      </c>
      <c r="D851" s="117" t="s">
        <v>1311</v>
      </c>
      <c r="E851" s="226">
        <f t="shared" si="17"/>
        <v>33</v>
      </c>
      <c r="F851" s="214">
        <v>33</v>
      </c>
      <c r="G851" s="224">
        <v>0</v>
      </c>
    </row>
    <row r="852" spans="1:7">
      <c r="A852" s="116" t="s">
        <v>123</v>
      </c>
      <c r="B852" s="117" t="s">
        <v>123</v>
      </c>
      <c r="C852" s="117" t="s">
        <v>832</v>
      </c>
      <c r="D852" s="117" t="s">
        <v>1311</v>
      </c>
      <c r="E852" s="226">
        <f t="shared" si="17"/>
        <v>41</v>
      </c>
      <c r="F852" s="214">
        <v>41</v>
      </c>
      <c r="G852" s="224">
        <v>0</v>
      </c>
    </row>
    <row r="853" spans="1:7">
      <c r="A853" s="116" t="s">
        <v>617</v>
      </c>
      <c r="B853" s="117" t="s">
        <v>618</v>
      </c>
      <c r="C853" s="117" t="s">
        <v>123</v>
      </c>
      <c r="D853" s="117" t="s">
        <v>123</v>
      </c>
      <c r="E853" s="226">
        <f t="shared" si="17"/>
        <v>666.5</v>
      </c>
      <c r="F853" s="214">
        <v>660.5</v>
      </c>
      <c r="G853" s="224">
        <v>6</v>
      </c>
    </row>
    <row r="854" spans="1:7">
      <c r="A854" s="116" t="s">
        <v>123</v>
      </c>
      <c r="B854" s="117" t="s">
        <v>123</v>
      </c>
      <c r="C854" s="117" t="s">
        <v>873</v>
      </c>
      <c r="D854" s="117" t="s">
        <v>1313</v>
      </c>
      <c r="E854" s="226">
        <f t="shared" si="17"/>
        <v>6</v>
      </c>
      <c r="F854" s="214">
        <v>0</v>
      </c>
      <c r="G854" s="224">
        <v>6</v>
      </c>
    </row>
    <row r="855" spans="1:7">
      <c r="A855" s="116" t="s">
        <v>123</v>
      </c>
      <c r="B855" s="117" t="s">
        <v>123</v>
      </c>
      <c r="C855" s="117" t="s">
        <v>1293</v>
      </c>
      <c r="D855" s="117" t="s">
        <v>1314</v>
      </c>
      <c r="E855" s="226">
        <f t="shared" si="17"/>
        <v>79.5</v>
      </c>
      <c r="F855" s="214">
        <v>79.5</v>
      </c>
      <c r="G855" s="224">
        <v>0</v>
      </c>
    </row>
    <row r="856" spans="1:7">
      <c r="A856" s="116" t="s">
        <v>123</v>
      </c>
      <c r="B856" s="117" t="s">
        <v>123</v>
      </c>
      <c r="C856" s="117" t="s">
        <v>1293</v>
      </c>
      <c r="D856" s="117" t="s">
        <v>1315</v>
      </c>
      <c r="E856" s="226">
        <f t="shared" si="17"/>
        <v>470</v>
      </c>
      <c r="F856" s="214">
        <v>470</v>
      </c>
      <c r="G856" s="224">
        <v>0</v>
      </c>
    </row>
    <row r="857" spans="1:7">
      <c r="A857" s="116" t="s">
        <v>123</v>
      </c>
      <c r="B857" s="117" t="s">
        <v>123</v>
      </c>
      <c r="C857" s="117" t="s">
        <v>1293</v>
      </c>
      <c r="D857" s="117" t="s">
        <v>1316</v>
      </c>
      <c r="E857" s="226">
        <f t="shared" si="17"/>
        <v>41</v>
      </c>
      <c r="F857" s="214">
        <v>41</v>
      </c>
      <c r="G857" s="224">
        <v>0</v>
      </c>
    </row>
    <row r="858" spans="1:7">
      <c r="A858" s="116" t="s">
        <v>123</v>
      </c>
      <c r="B858" s="117" t="s">
        <v>123</v>
      </c>
      <c r="C858" s="117" t="s">
        <v>829</v>
      </c>
      <c r="D858" s="117" t="s">
        <v>1317</v>
      </c>
      <c r="E858" s="226">
        <f t="shared" si="17"/>
        <v>10</v>
      </c>
      <c r="F858" s="214">
        <v>10</v>
      </c>
      <c r="G858" s="224">
        <v>0</v>
      </c>
    </row>
    <row r="859" spans="1:7">
      <c r="A859" s="116" t="s">
        <v>123</v>
      </c>
      <c r="B859" s="117" t="s">
        <v>123</v>
      </c>
      <c r="C859" s="117" t="s">
        <v>831</v>
      </c>
      <c r="D859" s="117" t="s">
        <v>1305</v>
      </c>
      <c r="E859" s="226">
        <f t="shared" si="17"/>
        <v>10</v>
      </c>
      <c r="F859" s="214">
        <v>10</v>
      </c>
      <c r="G859" s="224">
        <v>0</v>
      </c>
    </row>
    <row r="860" spans="1:7">
      <c r="A860" s="116" t="s">
        <v>123</v>
      </c>
      <c r="B860" s="117" t="s">
        <v>123</v>
      </c>
      <c r="C860" s="117" t="s">
        <v>831</v>
      </c>
      <c r="D860" s="117" t="s">
        <v>1317</v>
      </c>
      <c r="E860" s="226">
        <f t="shared" si="17"/>
        <v>30</v>
      </c>
      <c r="F860" s="214">
        <v>30</v>
      </c>
      <c r="G860" s="224">
        <v>0</v>
      </c>
    </row>
    <row r="861" spans="1:7">
      <c r="A861" s="116" t="s">
        <v>123</v>
      </c>
      <c r="B861" s="117" t="s">
        <v>123</v>
      </c>
      <c r="C861" s="117" t="s">
        <v>832</v>
      </c>
      <c r="D861" s="117" t="s">
        <v>1317</v>
      </c>
      <c r="E861" s="226">
        <f t="shared" si="17"/>
        <v>20</v>
      </c>
      <c r="F861" s="214">
        <v>20</v>
      </c>
      <c r="G861" s="224">
        <v>0</v>
      </c>
    </row>
    <row r="862" spans="1:7">
      <c r="A862" s="116" t="s">
        <v>619</v>
      </c>
      <c r="B862" s="117" t="s">
        <v>620</v>
      </c>
      <c r="C862" s="117" t="s">
        <v>123</v>
      </c>
      <c r="D862" s="117" t="s">
        <v>123</v>
      </c>
      <c r="E862" s="226">
        <f t="shared" si="17"/>
        <v>1030.32</v>
      </c>
      <c r="F862" s="214">
        <v>1030.32</v>
      </c>
      <c r="G862" s="224">
        <v>0</v>
      </c>
    </row>
    <row r="863" spans="1:7">
      <c r="A863" s="116" t="s">
        <v>621</v>
      </c>
      <c r="B863" s="117" t="s">
        <v>622</v>
      </c>
      <c r="C863" s="117" t="s">
        <v>123</v>
      </c>
      <c r="D863" s="117" t="s">
        <v>123</v>
      </c>
      <c r="E863" s="226">
        <f t="shared" si="17"/>
        <v>23.6</v>
      </c>
      <c r="F863" s="214">
        <v>23.6</v>
      </c>
      <c r="G863" s="224">
        <v>0</v>
      </c>
    </row>
    <row r="864" spans="1:7">
      <c r="A864" s="116" t="s">
        <v>123</v>
      </c>
      <c r="B864" s="117" t="s">
        <v>123</v>
      </c>
      <c r="C864" s="117" t="s">
        <v>1258</v>
      </c>
      <c r="D864" s="117" t="s">
        <v>1318</v>
      </c>
      <c r="E864" s="226">
        <f t="shared" si="17"/>
        <v>23.6</v>
      </c>
      <c r="F864" s="214">
        <v>23.6</v>
      </c>
      <c r="G864" s="224">
        <v>0</v>
      </c>
    </row>
    <row r="865" spans="1:7">
      <c r="A865" s="116" t="s">
        <v>623</v>
      </c>
      <c r="B865" s="117" t="s">
        <v>624</v>
      </c>
      <c r="C865" s="117" t="s">
        <v>123</v>
      </c>
      <c r="D865" s="117" t="s">
        <v>123</v>
      </c>
      <c r="E865" s="226">
        <f t="shared" si="17"/>
        <v>163.52000000000001</v>
      </c>
      <c r="F865" s="214">
        <v>163.52000000000001</v>
      </c>
      <c r="G865" s="224">
        <v>0</v>
      </c>
    </row>
    <row r="866" spans="1:7">
      <c r="A866" s="116" t="s">
        <v>123</v>
      </c>
      <c r="B866" s="117" t="s">
        <v>123</v>
      </c>
      <c r="C866" s="117" t="s">
        <v>1258</v>
      </c>
      <c r="D866" s="117" t="s">
        <v>1319</v>
      </c>
      <c r="E866" s="226">
        <f t="shared" si="17"/>
        <v>28</v>
      </c>
      <c r="F866" s="214">
        <v>28</v>
      </c>
      <c r="G866" s="224">
        <v>0</v>
      </c>
    </row>
    <row r="867" spans="1:7">
      <c r="A867" s="116" t="s">
        <v>123</v>
      </c>
      <c r="B867" s="117" t="s">
        <v>123</v>
      </c>
      <c r="C867" s="117" t="s">
        <v>1258</v>
      </c>
      <c r="D867" s="117" t="s">
        <v>1320</v>
      </c>
      <c r="E867" s="226">
        <f t="shared" si="17"/>
        <v>135.52000000000001</v>
      </c>
      <c r="F867" s="214">
        <v>135.52000000000001</v>
      </c>
      <c r="G867" s="224">
        <v>0</v>
      </c>
    </row>
    <row r="868" spans="1:7">
      <c r="A868" s="116" t="s">
        <v>625</v>
      </c>
      <c r="B868" s="117" t="s">
        <v>626</v>
      </c>
      <c r="C868" s="117" t="s">
        <v>123</v>
      </c>
      <c r="D868" s="117" t="s">
        <v>123</v>
      </c>
      <c r="E868" s="226">
        <f t="shared" si="17"/>
        <v>205</v>
      </c>
      <c r="F868" s="214">
        <v>205</v>
      </c>
      <c r="G868" s="224">
        <v>0</v>
      </c>
    </row>
    <row r="869" spans="1:7">
      <c r="A869" s="116" t="s">
        <v>123</v>
      </c>
      <c r="B869" s="117" t="s">
        <v>123</v>
      </c>
      <c r="C869" s="117" t="s">
        <v>1258</v>
      </c>
      <c r="D869" s="117" t="s">
        <v>1321</v>
      </c>
      <c r="E869" s="226">
        <f t="shared" si="17"/>
        <v>195</v>
      </c>
      <c r="F869" s="214">
        <v>195</v>
      </c>
      <c r="G869" s="224">
        <v>0</v>
      </c>
    </row>
    <row r="870" spans="1:7">
      <c r="A870" s="116" t="s">
        <v>123</v>
      </c>
      <c r="B870" s="117" t="s">
        <v>123</v>
      </c>
      <c r="C870" s="117" t="s">
        <v>829</v>
      </c>
      <c r="D870" s="117" t="s">
        <v>1305</v>
      </c>
      <c r="E870" s="226">
        <f t="shared" si="17"/>
        <v>10</v>
      </c>
      <c r="F870" s="214">
        <v>10</v>
      </c>
      <c r="G870" s="224">
        <v>0</v>
      </c>
    </row>
    <row r="871" spans="1:7">
      <c r="A871" s="116" t="s">
        <v>627</v>
      </c>
      <c r="B871" s="117" t="s">
        <v>628</v>
      </c>
      <c r="C871" s="117" t="s">
        <v>123</v>
      </c>
      <c r="D871" s="117" t="s">
        <v>123</v>
      </c>
      <c r="E871" s="226">
        <f t="shared" si="17"/>
        <v>638.20000000000005</v>
      </c>
      <c r="F871" s="214">
        <v>638.20000000000005</v>
      </c>
      <c r="G871" s="224">
        <v>0</v>
      </c>
    </row>
    <row r="872" spans="1:7">
      <c r="A872" s="116" t="s">
        <v>123</v>
      </c>
      <c r="B872" s="117" t="s">
        <v>123</v>
      </c>
      <c r="C872" s="117" t="s">
        <v>1258</v>
      </c>
      <c r="D872" s="117" t="s">
        <v>1322</v>
      </c>
      <c r="E872" s="226">
        <f t="shared" si="17"/>
        <v>198</v>
      </c>
      <c r="F872" s="214">
        <v>198</v>
      </c>
      <c r="G872" s="224">
        <v>0</v>
      </c>
    </row>
    <row r="873" spans="1:7">
      <c r="A873" s="116" t="s">
        <v>123</v>
      </c>
      <c r="B873" s="117" t="s">
        <v>123</v>
      </c>
      <c r="C873" s="117" t="s">
        <v>1323</v>
      </c>
      <c r="D873" s="117" t="s">
        <v>1324</v>
      </c>
      <c r="E873" s="226">
        <f t="shared" si="17"/>
        <v>54</v>
      </c>
      <c r="F873" s="214">
        <v>54</v>
      </c>
      <c r="G873" s="224">
        <v>0</v>
      </c>
    </row>
    <row r="874" spans="1:7">
      <c r="A874" s="116" t="s">
        <v>123</v>
      </c>
      <c r="B874" s="117" t="s">
        <v>123</v>
      </c>
      <c r="C874" s="117" t="s">
        <v>1323</v>
      </c>
      <c r="D874" s="117" t="s">
        <v>1325</v>
      </c>
      <c r="E874" s="226">
        <f t="shared" si="17"/>
        <v>7</v>
      </c>
      <c r="F874" s="214">
        <v>7</v>
      </c>
      <c r="G874" s="224">
        <v>0</v>
      </c>
    </row>
    <row r="875" spans="1:7">
      <c r="A875" s="116" t="s">
        <v>123</v>
      </c>
      <c r="B875" s="117" t="s">
        <v>123</v>
      </c>
      <c r="C875" s="117" t="s">
        <v>1323</v>
      </c>
      <c r="D875" s="117" t="s">
        <v>1326</v>
      </c>
      <c r="E875" s="226">
        <f t="shared" si="17"/>
        <v>379.2</v>
      </c>
      <c r="F875" s="214">
        <v>379.2</v>
      </c>
      <c r="G875" s="224">
        <v>0</v>
      </c>
    </row>
    <row r="876" spans="1:7">
      <c r="A876" s="116" t="s">
        <v>629</v>
      </c>
      <c r="B876" s="117" t="s">
        <v>630</v>
      </c>
      <c r="C876" s="117" t="s">
        <v>123</v>
      </c>
      <c r="D876" s="117" t="s">
        <v>123</v>
      </c>
      <c r="E876" s="226">
        <f t="shared" si="17"/>
        <v>657.7</v>
      </c>
      <c r="F876" s="214">
        <v>581.70000000000005</v>
      </c>
      <c r="G876" s="224">
        <v>76</v>
      </c>
    </row>
    <row r="877" spans="1:7">
      <c r="A877" s="116" t="s">
        <v>631</v>
      </c>
      <c r="B877" s="117" t="s">
        <v>129</v>
      </c>
      <c r="C877" s="117" t="s">
        <v>123</v>
      </c>
      <c r="D877" s="117" t="s">
        <v>123</v>
      </c>
      <c r="E877" s="226">
        <f t="shared" si="17"/>
        <v>528.4</v>
      </c>
      <c r="F877" s="214">
        <v>528.4</v>
      </c>
      <c r="G877" s="224">
        <v>0</v>
      </c>
    </row>
    <row r="878" spans="1:7">
      <c r="A878" s="116" t="s">
        <v>123</v>
      </c>
      <c r="B878" s="117" t="s">
        <v>123</v>
      </c>
      <c r="C878" s="117" t="s">
        <v>1327</v>
      </c>
      <c r="D878" s="117" t="s">
        <v>1328</v>
      </c>
      <c r="E878" s="226">
        <f t="shared" si="17"/>
        <v>2</v>
      </c>
      <c r="F878" s="214">
        <v>2</v>
      </c>
      <c r="G878" s="224">
        <v>0</v>
      </c>
    </row>
    <row r="879" spans="1:7">
      <c r="A879" s="116" t="s">
        <v>123</v>
      </c>
      <c r="B879" s="117" t="s">
        <v>123</v>
      </c>
      <c r="C879" s="117" t="s">
        <v>1327</v>
      </c>
      <c r="D879" s="117" t="s">
        <v>1329</v>
      </c>
      <c r="E879" s="226">
        <f t="shared" si="17"/>
        <v>2</v>
      </c>
      <c r="F879" s="214">
        <v>2</v>
      </c>
      <c r="G879" s="224">
        <v>0</v>
      </c>
    </row>
    <row r="880" spans="1:7">
      <c r="A880" s="116" t="s">
        <v>123</v>
      </c>
      <c r="B880" s="117" t="s">
        <v>123</v>
      </c>
      <c r="C880" s="117" t="s">
        <v>1327</v>
      </c>
      <c r="D880" s="117" t="s">
        <v>1330</v>
      </c>
      <c r="E880" s="226">
        <f t="shared" si="17"/>
        <v>463</v>
      </c>
      <c r="F880" s="214">
        <v>463</v>
      </c>
      <c r="G880" s="224">
        <v>0</v>
      </c>
    </row>
    <row r="881" spans="1:7">
      <c r="A881" s="116" t="s">
        <v>123</v>
      </c>
      <c r="B881" s="117" t="s">
        <v>123</v>
      </c>
      <c r="C881" s="117" t="s">
        <v>1327</v>
      </c>
      <c r="D881" s="117" t="s">
        <v>830</v>
      </c>
      <c r="E881" s="226">
        <f t="shared" si="17"/>
        <v>61</v>
      </c>
      <c r="F881" s="214">
        <v>61</v>
      </c>
      <c r="G881" s="224">
        <v>0</v>
      </c>
    </row>
    <row r="882" spans="1:7">
      <c r="A882" s="116" t="s">
        <v>123</v>
      </c>
      <c r="B882" s="117" t="s">
        <v>123</v>
      </c>
      <c r="C882" s="117" t="s">
        <v>1327</v>
      </c>
      <c r="D882" s="117" t="s">
        <v>1331</v>
      </c>
      <c r="E882" s="226">
        <f t="shared" si="17"/>
        <v>0.4</v>
      </c>
      <c r="F882" s="214">
        <v>0.4</v>
      </c>
      <c r="G882" s="224">
        <v>0</v>
      </c>
    </row>
    <row r="883" spans="1:7">
      <c r="A883" s="116" t="s">
        <v>632</v>
      </c>
      <c r="B883" s="117" t="s">
        <v>633</v>
      </c>
      <c r="C883" s="117" t="s">
        <v>123</v>
      </c>
      <c r="D883" s="117" t="s">
        <v>123</v>
      </c>
      <c r="E883" s="226">
        <f t="shared" si="17"/>
        <v>44</v>
      </c>
      <c r="F883" s="214">
        <v>0</v>
      </c>
      <c r="G883" s="224">
        <v>44</v>
      </c>
    </row>
    <row r="884" spans="1:7">
      <c r="A884" s="116" t="s">
        <v>123</v>
      </c>
      <c r="B884" s="117" t="s">
        <v>123</v>
      </c>
      <c r="C884" s="117" t="s">
        <v>1327</v>
      </c>
      <c r="D884" s="117" t="s">
        <v>1332</v>
      </c>
      <c r="E884" s="226">
        <f t="shared" si="17"/>
        <v>44</v>
      </c>
      <c r="F884" s="214">
        <v>0</v>
      </c>
      <c r="G884" s="224">
        <v>44</v>
      </c>
    </row>
    <row r="885" spans="1:7">
      <c r="A885" s="116" t="s">
        <v>634</v>
      </c>
      <c r="B885" s="117" t="s">
        <v>635</v>
      </c>
      <c r="C885" s="117" t="s">
        <v>123</v>
      </c>
      <c r="D885" s="117" t="s">
        <v>123</v>
      </c>
      <c r="E885" s="226">
        <f t="shared" si="17"/>
        <v>32</v>
      </c>
      <c r="F885" s="214">
        <v>0</v>
      </c>
      <c r="G885" s="224">
        <v>32</v>
      </c>
    </row>
    <row r="886" spans="1:7">
      <c r="A886" s="116" t="s">
        <v>123</v>
      </c>
      <c r="B886" s="117" t="s">
        <v>123</v>
      </c>
      <c r="C886" s="117" t="s">
        <v>829</v>
      </c>
      <c r="D886" s="117" t="s">
        <v>1308</v>
      </c>
      <c r="E886" s="226">
        <f t="shared" si="17"/>
        <v>32</v>
      </c>
      <c r="F886" s="214">
        <v>0</v>
      </c>
      <c r="G886" s="224">
        <v>32</v>
      </c>
    </row>
    <row r="887" spans="1:7">
      <c r="A887" s="116" t="s">
        <v>636</v>
      </c>
      <c r="B887" s="117" t="s">
        <v>637</v>
      </c>
      <c r="C887" s="117" t="s">
        <v>123</v>
      </c>
      <c r="D887" s="117" t="s">
        <v>123</v>
      </c>
      <c r="E887" s="226">
        <f t="shared" si="17"/>
        <v>7.3</v>
      </c>
      <c r="F887" s="214">
        <v>7.3</v>
      </c>
      <c r="G887" s="224">
        <v>0</v>
      </c>
    </row>
    <row r="888" spans="1:7">
      <c r="A888" s="116" t="s">
        <v>123</v>
      </c>
      <c r="B888" s="117" t="s">
        <v>123</v>
      </c>
      <c r="C888" s="117" t="s">
        <v>1327</v>
      </c>
      <c r="D888" s="117" t="s">
        <v>1333</v>
      </c>
      <c r="E888" s="226">
        <f t="shared" si="17"/>
        <v>7.3</v>
      </c>
      <c r="F888" s="214">
        <v>7.3</v>
      </c>
      <c r="G888" s="224">
        <v>0</v>
      </c>
    </row>
    <row r="889" spans="1:7">
      <c r="A889" s="116" t="s">
        <v>638</v>
      </c>
      <c r="B889" s="117" t="s">
        <v>639</v>
      </c>
      <c r="C889" s="117" t="s">
        <v>123</v>
      </c>
      <c r="D889" s="117" t="s">
        <v>123</v>
      </c>
      <c r="E889" s="226">
        <f t="shared" ref="E889:E894" si="18">F889+G889</f>
        <v>21</v>
      </c>
      <c r="F889" s="214">
        <v>21</v>
      </c>
      <c r="G889" s="224">
        <v>0</v>
      </c>
    </row>
    <row r="890" spans="1:7">
      <c r="A890" s="116" t="s">
        <v>123</v>
      </c>
      <c r="B890" s="117" t="s">
        <v>123</v>
      </c>
      <c r="C890" s="117" t="s">
        <v>1327</v>
      </c>
      <c r="D890" s="117" t="s">
        <v>1334</v>
      </c>
      <c r="E890" s="226">
        <f t="shared" si="18"/>
        <v>21</v>
      </c>
      <c r="F890" s="214">
        <v>21</v>
      </c>
      <c r="G890" s="224">
        <v>0</v>
      </c>
    </row>
    <row r="891" spans="1:7">
      <c r="A891" s="116" t="s">
        <v>640</v>
      </c>
      <c r="B891" s="117" t="s">
        <v>641</v>
      </c>
      <c r="C891" s="117" t="s">
        <v>123</v>
      </c>
      <c r="D891" s="117" t="s">
        <v>123</v>
      </c>
      <c r="E891" s="226">
        <f t="shared" si="18"/>
        <v>25</v>
      </c>
      <c r="F891" s="214">
        <v>25</v>
      </c>
      <c r="G891" s="224">
        <v>0</v>
      </c>
    </row>
    <row r="892" spans="1:7">
      <c r="A892" s="116" t="s">
        <v>123</v>
      </c>
      <c r="B892" s="117" t="s">
        <v>123</v>
      </c>
      <c r="C892" s="117" t="s">
        <v>1327</v>
      </c>
      <c r="D892" s="117" t="s">
        <v>1335</v>
      </c>
      <c r="E892" s="226">
        <f t="shared" si="18"/>
        <v>25</v>
      </c>
      <c r="F892" s="214">
        <v>25</v>
      </c>
      <c r="G892" s="224">
        <v>0</v>
      </c>
    </row>
    <row r="893" spans="1:7">
      <c r="A893" s="116" t="s">
        <v>642</v>
      </c>
      <c r="B893" s="117" t="s">
        <v>643</v>
      </c>
      <c r="C893" s="117" t="s">
        <v>123</v>
      </c>
      <c r="D893" s="117" t="s">
        <v>123</v>
      </c>
      <c r="E893" s="226">
        <f t="shared" si="18"/>
        <v>200</v>
      </c>
      <c r="F893" s="214">
        <v>200</v>
      </c>
      <c r="G893" s="224">
        <v>0</v>
      </c>
    </row>
    <row r="894" spans="1:7">
      <c r="A894" s="116" t="s">
        <v>644</v>
      </c>
      <c r="B894" s="117" t="s">
        <v>645</v>
      </c>
      <c r="C894" s="117" t="s">
        <v>123</v>
      </c>
      <c r="D894" s="117" t="s">
        <v>123</v>
      </c>
      <c r="E894" s="226">
        <f t="shared" si="18"/>
        <v>200</v>
      </c>
      <c r="F894" s="214">
        <v>200</v>
      </c>
      <c r="G894" s="224">
        <v>0</v>
      </c>
    </row>
    <row r="895" spans="1:7">
      <c r="A895" s="116" t="s">
        <v>123</v>
      </c>
      <c r="B895" s="117" t="s">
        <v>123</v>
      </c>
      <c r="C895" s="117" t="s">
        <v>1336</v>
      </c>
      <c r="D895" s="117" t="s">
        <v>1337</v>
      </c>
      <c r="E895" s="226">
        <f t="shared" ref="E895:E958" si="19">F895+G895</f>
        <v>200</v>
      </c>
      <c r="F895" s="214">
        <v>200</v>
      </c>
      <c r="G895" s="224">
        <v>0</v>
      </c>
    </row>
    <row r="896" spans="1:7">
      <c r="A896" s="116" t="s">
        <v>646</v>
      </c>
      <c r="B896" s="117" t="s">
        <v>647</v>
      </c>
      <c r="C896" s="117" t="s">
        <v>123</v>
      </c>
      <c r="D896" s="117" t="s">
        <v>123</v>
      </c>
      <c r="E896" s="226">
        <f t="shared" si="19"/>
        <v>3418.3</v>
      </c>
      <c r="F896" s="214">
        <v>2310.1</v>
      </c>
      <c r="G896" s="224">
        <v>1108.2</v>
      </c>
    </row>
    <row r="897" spans="1:7">
      <c r="A897" s="116" t="s">
        <v>648</v>
      </c>
      <c r="B897" s="117" t="s">
        <v>649</v>
      </c>
      <c r="C897" s="117" t="s">
        <v>123</v>
      </c>
      <c r="D897" s="117" t="s">
        <v>123</v>
      </c>
      <c r="E897" s="226">
        <f t="shared" si="19"/>
        <v>3223.3</v>
      </c>
      <c r="F897" s="214">
        <v>2310.1</v>
      </c>
      <c r="G897" s="224">
        <v>913.2</v>
      </c>
    </row>
    <row r="898" spans="1:7">
      <c r="A898" s="116" t="s">
        <v>123</v>
      </c>
      <c r="B898" s="117" t="s">
        <v>123</v>
      </c>
      <c r="C898" s="117" t="s">
        <v>829</v>
      </c>
      <c r="D898" s="117" t="s">
        <v>1338</v>
      </c>
      <c r="E898" s="226">
        <f t="shared" si="19"/>
        <v>20</v>
      </c>
      <c r="F898" s="214">
        <v>20</v>
      </c>
      <c r="G898" s="224">
        <v>0</v>
      </c>
    </row>
    <row r="899" spans="1:7">
      <c r="A899" s="116" t="s">
        <v>123</v>
      </c>
      <c r="B899" s="117" t="s">
        <v>123</v>
      </c>
      <c r="C899" s="117" t="s">
        <v>829</v>
      </c>
      <c r="D899" s="117" t="s">
        <v>1339</v>
      </c>
      <c r="E899" s="226">
        <f t="shared" si="19"/>
        <v>39.1</v>
      </c>
      <c r="F899" s="214">
        <v>0</v>
      </c>
      <c r="G899" s="224">
        <v>39.1</v>
      </c>
    </row>
    <row r="900" spans="1:7">
      <c r="A900" s="116" t="s">
        <v>123</v>
      </c>
      <c r="B900" s="117" t="s">
        <v>123</v>
      </c>
      <c r="C900" s="117" t="s">
        <v>829</v>
      </c>
      <c r="D900" s="117" t="s">
        <v>1340</v>
      </c>
      <c r="E900" s="226">
        <f t="shared" si="19"/>
        <v>35</v>
      </c>
      <c r="F900" s="214">
        <v>35</v>
      </c>
      <c r="G900" s="224">
        <v>0</v>
      </c>
    </row>
    <row r="901" spans="1:7">
      <c r="A901" s="116" t="s">
        <v>123</v>
      </c>
      <c r="B901" s="117" t="s">
        <v>123</v>
      </c>
      <c r="C901" s="117" t="s">
        <v>829</v>
      </c>
      <c r="D901" s="117" t="s">
        <v>1341</v>
      </c>
      <c r="E901" s="226">
        <f t="shared" si="19"/>
        <v>39.700000000000003</v>
      </c>
      <c r="F901" s="214">
        <v>39.700000000000003</v>
      </c>
      <c r="G901" s="224">
        <v>0</v>
      </c>
    </row>
    <row r="902" spans="1:7">
      <c r="A902" s="116" t="s">
        <v>123</v>
      </c>
      <c r="B902" s="117" t="s">
        <v>123</v>
      </c>
      <c r="C902" s="117" t="s">
        <v>829</v>
      </c>
      <c r="D902" s="117" t="s">
        <v>1342</v>
      </c>
      <c r="E902" s="226">
        <f t="shared" si="19"/>
        <v>10.88</v>
      </c>
      <c r="F902" s="214">
        <v>10.88</v>
      </c>
      <c r="G902" s="224">
        <v>0</v>
      </c>
    </row>
    <row r="903" spans="1:7">
      <c r="A903" s="116" t="s">
        <v>123</v>
      </c>
      <c r="B903" s="117" t="s">
        <v>123</v>
      </c>
      <c r="C903" s="117" t="s">
        <v>829</v>
      </c>
      <c r="D903" s="117" t="s">
        <v>1343</v>
      </c>
      <c r="E903" s="226">
        <f t="shared" si="19"/>
        <v>179.4</v>
      </c>
      <c r="F903" s="214">
        <v>0</v>
      </c>
      <c r="G903" s="224">
        <v>179.4</v>
      </c>
    </row>
    <row r="904" spans="1:7">
      <c r="A904" s="116" t="s">
        <v>123</v>
      </c>
      <c r="B904" s="117" t="s">
        <v>123</v>
      </c>
      <c r="C904" s="117" t="s">
        <v>829</v>
      </c>
      <c r="D904" s="117" t="s">
        <v>1344</v>
      </c>
      <c r="E904" s="226">
        <f t="shared" si="19"/>
        <v>20</v>
      </c>
      <c r="F904" s="214">
        <v>20</v>
      </c>
      <c r="G904" s="224">
        <v>0</v>
      </c>
    </row>
    <row r="905" spans="1:7">
      <c r="A905" s="116" t="s">
        <v>123</v>
      </c>
      <c r="B905" s="117" t="s">
        <v>123</v>
      </c>
      <c r="C905" s="117" t="s">
        <v>829</v>
      </c>
      <c r="D905" s="117" t="s">
        <v>833</v>
      </c>
      <c r="E905" s="226">
        <f t="shared" si="19"/>
        <v>10</v>
      </c>
      <c r="F905" s="214">
        <v>10</v>
      </c>
      <c r="G905" s="224">
        <v>0</v>
      </c>
    </row>
    <row r="906" spans="1:7">
      <c r="A906" s="116" t="s">
        <v>123</v>
      </c>
      <c r="B906" s="117" t="s">
        <v>123</v>
      </c>
      <c r="C906" s="117" t="s">
        <v>829</v>
      </c>
      <c r="D906" s="117" t="s">
        <v>1345</v>
      </c>
      <c r="E906" s="226">
        <f t="shared" si="19"/>
        <v>115</v>
      </c>
      <c r="F906" s="214">
        <v>115</v>
      </c>
      <c r="G906" s="224">
        <v>0</v>
      </c>
    </row>
    <row r="907" spans="1:7">
      <c r="A907" s="116" t="s">
        <v>123</v>
      </c>
      <c r="B907" s="117" t="s">
        <v>123</v>
      </c>
      <c r="C907" s="117" t="s">
        <v>829</v>
      </c>
      <c r="D907" s="117" t="s">
        <v>1346</v>
      </c>
      <c r="E907" s="226">
        <f t="shared" si="19"/>
        <v>4.5999999999999996</v>
      </c>
      <c r="F907" s="214">
        <v>4.5999999999999996</v>
      </c>
      <c r="G907" s="224">
        <v>0</v>
      </c>
    </row>
    <row r="908" spans="1:7">
      <c r="A908" s="116" t="s">
        <v>123</v>
      </c>
      <c r="B908" s="117" t="s">
        <v>123</v>
      </c>
      <c r="C908" s="117" t="s">
        <v>831</v>
      </c>
      <c r="D908" s="117" t="s">
        <v>1338</v>
      </c>
      <c r="E908" s="226">
        <f t="shared" si="19"/>
        <v>35</v>
      </c>
      <c r="F908" s="214">
        <v>35</v>
      </c>
      <c r="G908" s="224">
        <v>0</v>
      </c>
    </row>
    <row r="909" spans="1:7">
      <c r="A909" s="116" t="s">
        <v>123</v>
      </c>
      <c r="B909" s="117" t="s">
        <v>123</v>
      </c>
      <c r="C909" s="117" t="s">
        <v>831</v>
      </c>
      <c r="D909" s="117" t="s">
        <v>1343</v>
      </c>
      <c r="E909" s="226">
        <f t="shared" si="19"/>
        <v>273</v>
      </c>
      <c r="F909" s="214">
        <v>0</v>
      </c>
      <c r="G909" s="224">
        <v>273</v>
      </c>
    </row>
    <row r="910" spans="1:7">
      <c r="A910" s="116" t="s">
        <v>123</v>
      </c>
      <c r="B910" s="117" t="s">
        <v>123</v>
      </c>
      <c r="C910" s="117" t="s">
        <v>831</v>
      </c>
      <c r="D910" s="117" t="s">
        <v>1341</v>
      </c>
      <c r="E910" s="226">
        <f t="shared" si="19"/>
        <v>60</v>
      </c>
      <c r="F910" s="214">
        <v>60</v>
      </c>
      <c r="G910" s="224">
        <v>0</v>
      </c>
    </row>
    <row r="911" spans="1:7">
      <c r="A911" s="116" t="s">
        <v>123</v>
      </c>
      <c r="B911" s="117" t="s">
        <v>123</v>
      </c>
      <c r="C911" s="117" t="s">
        <v>831</v>
      </c>
      <c r="D911" s="117" t="s">
        <v>1347</v>
      </c>
      <c r="E911" s="226">
        <f t="shared" si="19"/>
        <v>7</v>
      </c>
      <c r="F911" s="214">
        <v>7</v>
      </c>
      <c r="G911" s="224">
        <v>0</v>
      </c>
    </row>
    <row r="912" spans="1:7">
      <c r="A912" s="116" t="s">
        <v>123</v>
      </c>
      <c r="B912" s="117" t="s">
        <v>123</v>
      </c>
      <c r="C912" s="117" t="s">
        <v>831</v>
      </c>
      <c r="D912" s="117" t="s">
        <v>1345</v>
      </c>
      <c r="E912" s="226">
        <f t="shared" si="19"/>
        <v>175</v>
      </c>
      <c r="F912" s="214">
        <v>175</v>
      </c>
      <c r="G912" s="224">
        <v>0</v>
      </c>
    </row>
    <row r="913" spans="1:7">
      <c r="A913" s="116" t="s">
        <v>123</v>
      </c>
      <c r="B913" s="117" t="s">
        <v>123</v>
      </c>
      <c r="C913" s="117" t="s">
        <v>831</v>
      </c>
      <c r="D913" s="117" t="s">
        <v>1340</v>
      </c>
      <c r="E913" s="226">
        <f t="shared" si="19"/>
        <v>60</v>
      </c>
      <c r="F913" s="214">
        <v>60</v>
      </c>
      <c r="G913" s="224">
        <v>0</v>
      </c>
    </row>
    <row r="914" spans="1:7">
      <c r="A914" s="116" t="s">
        <v>123</v>
      </c>
      <c r="B914" s="117" t="s">
        <v>123</v>
      </c>
      <c r="C914" s="117" t="s">
        <v>831</v>
      </c>
      <c r="D914" s="117" t="s">
        <v>1344</v>
      </c>
      <c r="E914" s="226">
        <f t="shared" si="19"/>
        <v>22</v>
      </c>
      <c r="F914" s="214">
        <v>22</v>
      </c>
      <c r="G914" s="224">
        <v>0</v>
      </c>
    </row>
    <row r="915" spans="1:7">
      <c r="A915" s="116" t="s">
        <v>123</v>
      </c>
      <c r="B915" s="117" t="s">
        <v>123</v>
      </c>
      <c r="C915" s="117" t="s">
        <v>831</v>
      </c>
      <c r="D915" s="117" t="s">
        <v>1342</v>
      </c>
      <c r="E915" s="226">
        <f t="shared" si="19"/>
        <v>15.2</v>
      </c>
      <c r="F915" s="214">
        <v>15.2</v>
      </c>
      <c r="G915" s="224">
        <v>0</v>
      </c>
    </row>
    <row r="916" spans="1:7">
      <c r="A916" s="116" t="s">
        <v>123</v>
      </c>
      <c r="B916" s="117" t="s">
        <v>123</v>
      </c>
      <c r="C916" s="117" t="s">
        <v>831</v>
      </c>
      <c r="D916" s="117" t="s">
        <v>1339</v>
      </c>
      <c r="E916" s="226">
        <f t="shared" si="19"/>
        <v>59.5</v>
      </c>
      <c r="F916" s="214">
        <v>0</v>
      </c>
      <c r="G916" s="224">
        <v>59.5</v>
      </c>
    </row>
    <row r="917" spans="1:7">
      <c r="A917" s="116" t="s">
        <v>123</v>
      </c>
      <c r="B917" s="117" t="s">
        <v>123</v>
      </c>
      <c r="C917" s="117" t="s">
        <v>831</v>
      </c>
      <c r="D917" s="117" t="s">
        <v>833</v>
      </c>
      <c r="E917" s="226">
        <f t="shared" si="19"/>
        <v>10</v>
      </c>
      <c r="F917" s="214">
        <v>10</v>
      </c>
      <c r="G917" s="224">
        <v>0</v>
      </c>
    </row>
    <row r="918" spans="1:7">
      <c r="A918" s="116" t="s">
        <v>123</v>
      </c>
      <c r="B918" s="117" t="s">
        <v>123</v>
      </c>
      <c r="C918" s="117" t="s">
        <v>831</v>
      </c>
      <c r="D918" s="117" t="s">
        <v>1310</v>
      </c>
      <c r="E918" s="226">
        <f t="shared" si="19"/>
        <v>35</v>
      </c>
      <c r="F918" s="214">
        <v>35</v>
      </c>
      <c r="G918" s="224">
        <v>0</v>
      </c>
    </row>
    <row r="919" spans="1:7">
      <c r="A919" s="116" t="s">
        <v>123</v>
      </c>
      <c r="B919" s="117" t="s">
        <v>123</v>
      </c>
      <c r="C919" s="117" t="s">
        <v>832</v>
      </c>
      <c r="D919" s="117" t="s">
        <v>1342</v>
      </c>
      <c r="E919" s="226">
        <f t="shared" si="19"/>
        <v>8.1199999999999992</v>
      </c>
      <c r="F919" s="214">
        <v>8.1199999999999992</v>
      </c>
      <c r="G919" s="224">
        <v>0</v>
      </c>
    </row>
    <row r="920" spans="1:7">
      <c r="A920" s="116" t="s">
        <v>123</v>
      </c>
      <c r="B920" s="117" t="s">
        <v>123</v>
      </c>
      <c r="C920" s="117" t="s">
        <v>832</v>
      </c>
      <c r="D920" s="117" t="s">
        <v>1310</v>
      </c>
      <c r="E920" s="226">
        <f t="shared" si="19"/>
        <v>20</v>
      </c>
      <c r="F920" s="214">
        <v>20</v>
      </c>
      <c r="G920" s="224">
        <v>0</v>
      </c>
    </row>
    <row r="921" spans="1:7">
      <c r="A921" s="116" t="s">
        <v>123</v>
      </c>
      <c r="B921" s="117" t="s">
        <v>123</v>
      </c>
      <c r="C921" s="117" t="s">
        <v>832</v>
      </c>
      <c r="D921" s="117" t="s">
        <v>1344</v>
      </c>
      <c r="E921" s="226">
        <f t="shared" si="19"/>
        <v>20</v>
      </c>
      <c r="F921" s="214">
        <v>20</v>
      </c>
      <c r="G921" s="224">
        <v>0</v>
      </c>
    </row>
    <row r="922" spans="1:7">
      <c r="A922" s="116" t="s">
        <v>123</v>
      </c>
      <c r="B922" s="117" t="s">
        <v>123</v>
      </c>
      <c r="C922" s="117" t="s">
        <v>832</v>
      </c>
      <c r="D922" s="117" t="s">
        <v>1346</v>
      </c>
      <c r="E922" s="226">
        <f t="shared" si="19"/>
        <v>7.6</v>
      </c>
      <c r="F922" s="214">
        <v>7.6</v>
      </c>
      <c r="G922" s="224">
        <v>0</v>
      </c>
    </row>
    <row r="923" spans="1:7">
      <c r="A923" s="116" t="s">
        <v>123</v>
      </c>
      <c r="B923" s="117" t="s">
        <v>123</v>
      </c>
      <c r="C923" s="117" t="s">
        <v>832</v>
      </c>
      <c r="D923" s="117" t="s">
        <v>1341</v>
      </c>
      <c r="E923" s="226">
        <f t="shared" si="19"/>
        <v>60</v>
      </c>
      <c r="F923" s="214">
        <v>60</v>
      </c>
      <c r="G923" s="224">
        <v>0</v>
      </c>
    </row>
    <row r="924" spans="1:7">
      <c r="A924" s="116" t="s">
        <v>123</v>
      </c>
      <c r="B924" s="117" t="s">
        <v>123</v>
      </c>
      <c r="C924" s="117" t="s">
        <v>832</v>
      </c>
      <c r="D924" s="117" t="s">
        <v>1340</v>
      </c>
      <c r="E924" s="226">
        <f t="shared" si="19"/>
        <v>100</v>
      </c>
      <c r="F924" s="214">
        <v>100</v>
      </c>
      <c r="G924" s="224">
        <v>0</v>
      </c>
    </row>
    <row r="925" spans="1:7">
      <c r="A925" s="116" t="s">
        <v>123</v>
      </c>
      <c r="B925" s="117" t="s">
        <v>123</v>
      </c>
      <c r="C925" s="117" t="s">
        <v>832</v>
      </c>
      <c r="D925" s="117" t="s">
        <v>1345</v>
      </c>
      <c r="E925" s="226">
        <f t="shared" si="19"/>
        <v>190</v>
      </c>
      <c r="F925" s="214">
        <v>190</v>
      </c>
      <c r="G925" s="224">
        <v>0</v>
      </c>
    </row>
    <row r="926" spans="1:7">
      <c r="A926" s="116" t="s">
        <v>123</v>
      </c>
      <c r="B926" s="117" t="s">
        <v>123</v>
      </c>
      <c r="C926" s="117" t="s">
        <v>832</v>
      </c>
      <c r="D926" s="117" t="s">
        <v>1338</v>
      </c>
      <c r="E926" s="226">
        <f t="shared" si="19"/>
        <v>30</v>
      </c>
      <c r="F926" s="214">
        <v>30</v>
      </c>
      <c r="G926" s="224">
        <v>0</v>
      </c>
    </row>
    <row r="927" spans="1:7">
      <c r="A927" s="116" t="s">
        <v>123</v>
      </c>
      <c r="B927" s="117" t="s">
        <v>123</v>
      </c>
      <c r="C927" s="117" t="s">
        <v>832</v>
      </c>
      <c r="D927" s="117" t="s">
        <v>1339</v>
      </c>
      <c r="E927" s="226">
        <f t="shared" si="19"/>
        <v>64.599999999999994</v>
      </c>
      <c r="F927" s="214">
        <v>0</v>
      </c>
      <c r="G927" s="224">
        <v>64.599999999999994</v>
      </c>
    </row>
    <row r="928" spans="1:7">
      <c r="A928" s="116" t="s">
        <v>123</v>
      </c>
      <c r="B928" s="117" t="s">
        <v>123</v>
      </c>
      <c r="C928" s="117" t="s">
        <v>832</v>
      </c>
      <c r="D928" s="117" t="s">
        <v>1343</v>
      </c>
      <c r="E928" s="226">
        <f t="shared" si="19"/>
        <v>297.60000000000002</v>
      </c>
      <c r="F928" s="214">
        <v>0</v>
      </c>
      <c r="G928" s="224">
        <v>297.60000000000002</v>
      </c>
    </row>
    <row r="929" spans="1:7">
      <c r="A929" s="116" t="s">
        <v>123</v>
      </c>
      <c r="B929" s="117" t="s">
        <v>123</v>
      </c>
      <c r="C929" s="117" t="s">
        <v>1348</v>
      </c>
      <c r="D929" s="117" t="s">
        <v>1349</v>
      </c>
      <c r="E929" s="226">
        <f t="shared" si="19"/>
        <v>1200</v>
      </c>
      <c r="F929" s="214">
        <v>1200</v>
      </c>
      <c r="G929" s="224">
        <v>0</v>
      </c>
    </row>
    <row r="930" spans="1:7">
      <c r="A930" s="116" t="s">
        <v>650</v>
      </c>
      <c r="B930" s="117" t="s">
        <v>651</v>
      </c>
      <c r="C930" s="117" t="s">
        <v>123</v>
      </c>
      <c r="D930" s="117" t="s">
        <v>123</v>
      </c>
      <c r="E930" s="226">
        <f t="shared" si="19"/>
        <v>195</v>
      </c>
      <c r="F930" s="214">
        <v>0</v>
      </c>
      <c r="G930" s="224">
        <v>195</v>
      </c>
    </row>
    <row r="931" spans="1:7">
      <c r="A931" s="116" t="s">
        <v>123</v>
      </c>
      <c r="B931" s="117" t="s">
        <v>123</v>
      </c>
      <c r="C931" s="117" t="s">
        <v>1293</v>
      </c>
      <c r="D931" s="117" t="s">
        <v>1350</v>
      </c>
      <c r="E931" s="226">
        <f t="shared" si="19"/>
        <v>113</v>
      </c>
      <c r="F931" s="214">
        <v>0</v>
      </c>
      <c r="G931" s="224">
        <v>113</v>
      </c>
    </row>
    <row r="932" spans="1:7">
      <c r="A932" s="116" t="s">
        <v>123</v>
      </c>
      <c r="B932" s="117" t="s">
        <v>123</v>
      </c>
      <c r="C932" s="117" t="s">
        <v>831</v>
      </c>
      <c r="D932" s="117" t="s">
        <v>1351</v>
      </c>
      <c r="E932" s="226">
        <f t="shared" si="19"/>
        <v>41</v>
      </c>
      <c r="F932" s="214">
        <v>0</v>
      </c>
      <c r="G932" s="224">
        <v>41</v>
      </c>
    </row>
    <row r="933" spans="1:7">
      <c r="A933" s="116" t="s">
        <v>123</v>
      </c>
      <c r="B933" s="117" t="s">
        <v>123</v>
      </c>
      <c r="C933" s="117" t="s">
        <v>832</v>
      </c>
      <c r="D933" s="117" t="s">
        <v>1351</v>
      </c>
      <c r="E933" s="226">
        <f t="shared" si="19"/>
        <v>41</v>
      </c>
      <c r="F933" s="214">
        <v>0</v>
      </c>
      <c r="G933" s="224">
        <v>41</v>
      </c>
    </row>
    <row r="934" spans="1:7">
      <c r="A934" s="116" t="s">
        <v>652</v>
      </c>
      <c r="B934" s="117" t="s">
        <v>653</v>
      </c>
      <c r="C934" s="117" t="s">
        <v>123</v>
      </c>
      <c r="D934" s="117" t="s">
        <v>123</v>
      </c>
      <c r="E934" s="226">
        <f t="shared" si="19"/>
        <v>269</v>
      </c>
      <c r="F934" s="214">
        <v>66</v>
      </c>
      <c r="G934" s="224">
        <v>203</v>
      </c>
    </row>
    <row r="935" spans="1:7">
      <c r="A935" s="116" t="s">
        <v>654</v>
      </c>
      <c r="B935" s="117" t="s">
        <v>655</v>
      </c>
      <c r="C935" s="117" t="s">
        <v>123</v>
      </c>
      <c r="D935" s="117" t="s">
        <v>123</v>
      </c>
      <c r="E935" s="226">
        <f t="shared" si="19"/>
        <v>255</v>
      </c>
      <c r="F935" s="214">
        <v>60</v>
      </c>
      <c r="G935" s="224">
        <v>195</v>
      </c>
    </row>
    <row r="936" spans="1:7">
      <c r="A936" s="116" t="s">
        <v>123</v>
      </c>
      <c r="B936" s="117" t="s">
        <v>123</v>
      </c>
      <c r="C936" s="117" t="s">
        <v>1352</v>
      </c>
      <c r="D936" s="117" t="s">
        <v>1353</v>
      </c>
      <c r="E936" s="226">
        <f t="shared" si="19"/>
        <v>105</v>
      </c>
      <c r="F936" s="214">
        <v>0</v>
      </c>
      <c r="G936" s="224">
        <v>105</v>
      </c>
    </row>
    <row r="937" spans="1:7">
      <c r="A937" s="116" t="s">
        <v>123</v>
      </c>
      <c r="B937" s="117" t="s">
        <v>123</v>
      </c>
      <c r="C937" s="117" t="s">
        <v>1352</v>
      </c>
      <c r="D937" s="117" t="s">
        <v>1354</v>
      </c>
      <c r="E937" s="226">
        <f t="shared" si="19"/>
        <v>60</v>
      </c>
      <c r="F937" s="214">
        <v>60</v>
      </c>
      <c r="G937" s="224">
        <v>0</v>
      </c>
    </row>
    <row r="938" spans="1:7">
      <c r="A938" s="116" t="s">
        <v>123</v>
      </c>
      <c r="B938" s="117" t="s">
        <v>123</v>
      </c>
      <c r="C938" s="117" t="s">
        <v>1352</v>
      </c>
      <c r="D938" s="117" t="s">
        <v>1355</v>
      </c>
      <c r="E938" s="226">
        <f t="shared" si="19"/>
        <v>90</v>
      </c>
      <c r="F938" s="214">
        <v>0</v>
      </c>
      <c r="G938" s="224">
        <v>90</v>
      </c>
    </row>
    <row r="939" spans="1:7">
      <c r="A939" s="116" t="s">
        <v>656</v>
      </c>
      <c r="B939" s="117" t="s">
        <v>657</v>
      </c>
      <c r="C939" s="117" t="s">
        <v>123</v>
      </c>
      <c r="D939" s="117" t="s">
        <v>123</v>
      </c>
      <c r="E939" s="226">
        <f t="shared" si="19"/>
        <v>6</v>
      </c>
      <c r="F939" s="214">
        <v>6</v>
      </c>
      <c r="G939" s="224">
        <v>0</v>
      </c>
    </row>
    <row r="940" spans="1:7">
      <c r="A940" s="116" t="s">
        <v>123</v>
      </c>
      <c r="B940" s="117" t="s">
        <v>123</v>
      </c>
      <c r="C940" s="117" t="s">
        <v>1126</v>
      </c>
      <c r="D940" s="117" t="s">
        <v>657</v>
      </c>
      <c r="E940" s="226">
        <f t="shared" si="19"/>
        <v>6</v>
      </c>
      <c r="F940" s="214">
        <v>6</v>
      </c>
      <c r="G940" s="224">
        <v>0</v>
      </c>
    </row>
    <row r="941" spans="1:7">
      <c r="A941" s="116" t="s">
        <v>658</v>
      </c>
      <c r="B941" s="117" t="s">
        <v>659</v>
      </c>
      <c r="C941" s="117" t="s">
        <v>123</v>
      </c>
      <c r="D941" s="117" t="s">
        <v>123</v>
      </c>
      <c r="E941" s="226">
        <f t="shared" si="19"/>
        <v>8</v>
      </c>
      <c r="F941" s="214">
        <v>0</v>
      </c>
      <c r="G941" s="224">
        <v>8</v>
      </c>
    </row>
    <row r="942" spans="1:7">
      <c r="A942" s="116" t="s">
        <v>123</v>
      </c>
      <c r="B942" s="117" t="s">
        <v>123</v>
      </c>
      <c r="C942" s="117" t="s">
        <v>891</v>
      </c>
      <c r="D942" s="117" t="s">
        <v>1356</v>
      </c>
      <c r="E942" s="226">
        <f t="shared" si="19"/>
        <v>8</v>
      </c>
      <c r="F942" s="214">
        <v>0</v>
      </c>
      <c r="G942" s="224">
        <v>8</v>
      </c>
    </row>
    <row r="943" spans="1:7">
      <c r="A943" s="116" t="s">
        <v>660</v>
      </c>
      <c r="B943" s="117" t="s">
        <v>661</v>
      </c>
      <c r="C943" s="117" t="s">
        <v>123</v>
      </c>
      <c r="D943" s="117" t="s">
        <v>123</v>
      </c>
      <c r="E943" s="226">
        <f t="shared" si="19"/>
        <v>200</v>
      </c>
      <c r="F943" s="214">
        <v>200</v>
      </c>
      <c r="G943" s="224">
        <v>0</v>
      </c>
    </row>
    <row r="944" spans="1:7">
      <c r="A944" s="116" t="s">
        <v>662</v>
      </c>
      <c r="B944" s="117" t="s">
        <v>661</v>
      </c>
      <c r="C944" s="117" t="s">
        <v>123</v>
      </c>
      <c r="D944" s="117" t="s">
        <v>123</v>
      </c>
      <c r="E944" s="226">
        <f t="shared" si="19"/>
        <v>200</v>
      </c>
      <c r="F944" s="214">
        <v>200</v>
      </c>
      <c r="G944" s="224">
        <v>0</v>
      </c>
    </row>
    <row r="945" spans="1:7">
      <c r="A945" s="116" t="s">
        <v>123</v>
      </c>
      <c r="B945" s="117" t="s">
        <v>123</v>
      </c>
      <c r="C945" s="117" t="s">
        <v>843</v>
      </c>
      <c r="D945" s="117" t="s">
        <v>1357</v>
      </c>
      <c r="E945" s="226">
        <f t="shared" si="19"/>
        <v>200</v>
      </c>
      <c r="F945" s="214">
        <v>200</v>
      </c>
      <c r="G945" s="224">
        <v>0</v>
      </c>
    </row>
    <row r="946" spans="1:7">
      <c r="A946" s="116" t="s">
        <v>663</v>
      </c>
      <c r="B946" s="117" t="s">
        <v>664</v>
      </c>
      <c r="C946" s="117" t="s">
        <v>123</v>
      </c>
      <c r="D946" s="117" t="s">
        <v>123</v>
      </c>
      <c r="E946" s="226">
        <f t="shared" si="19"/>
        <v>1478.8634999999999</v>
      </c>
      <c r="F946" s="214">
        <v>1436.8634999999999</v>
      </c>
      <c r="G946" s="224">
        <v>42</v>
      </c>
    </row>
    <row r="947" spans="1:7">
      <c r="A947" s="116" t="s">
        <v>665</v>
      </c>
      <c r="B947" s="117" t="s">
        <v>666</v>
      </c>
      <c r="C947" s="117" t="s">
        <v>123</v>
      </c>
      <c r="D947" s="117" t="s">
        <v>123</v>
      </c>
      <c r="E947" s="226">
        <f t="shared" si="19"/>
        <v>738.86350000000004</v>
      </c>
      <c r="F947" s="214">
        <v>696.86350000000004</v>
      </c>
      <c r="G947" s="224">
        <v>42</v>
      </c>
    </row>
    <row r="948" spans="1:7">
      <c r="A948" s="116" t="s">
        <v>668</v>
      </c>
      <c r="B948" s="117" t="s">
        <v>131</v>
      </c>
      <c r="C948" s="117" t="s">
        <v>123</v>
      </c>
      <c r="D948" s="117" t="s">
        <v>123</v>
      </c>
      <c r="E948" s="226">
        <f t="shared" si="19"/>
        <v>0.8</v>
      </c>
      <c r="F948" s="214">
        <v>0.8</v>
      </c>
      <c r="G948" s="224">
        <v>0</v>
      </c>
    </row>
    <row r="949" spans="1:7">
      <c r="A949" s="116" t="s">
        <v>123</v>
      </c>
      <c r="B949" s="117" t="s">
        <v>123</v>
      </c>
      <c r="C949" s="117" t="s">
        <v>1358</v>
      </c>
      <c r="D949" s="117" t="s">
        <v>1264</v>
      </c>
      <c r="E949" s="226">
        <f t="shared" si="19"/>
        <v>0.8</v>
      </c>
      <c r="F949" s="214">
        <v>0.8</v>
      </c>
      <c r="G949" s="224">
        <v>0</v>
      </c>
    </row>
    <row r="950" spans="1:7">
      <c r="A950" s="116" t="s">
        <v>669</v>
      </c>
      <c r="B950" s="117" t="s">
        <v>670</v>
      </c>
      <c r="C950" s="117" t="s">
        <v>123</v>
      </c>
      <c r="D950" s="117" t="s">
        <v>123</v>
      </c>
      <c r="E950" s="226">
        <f t="shared" si="19"/>
        <v>213.9435</v>
      </c>
      <c r="F950" s="214">
        <v>171.9435</v>
      </c>
      <c r="G950" s="224">
        <v>42</v>
      </c>
    </row>
    <row r="951" spans="1:7">
      <c r="A951" s="116" t="s">
        <v>123</v>
      </c>
      <c r="B951" s="117" t="s">
        <v>123</v>
      </c>
      <c r="C951" s="117" t="s">
        <v>1358</v>
      </c>
      <c r="D951" s="117" t="s">
        <v>1359</v>
      </c>
      <c r="E951" s="226">
        <f t="shared" si="19"/>
        <v>171.9435</v>
      </c>
      <c r="F951" s="214">
        <v>171.9435</v>
      </c>
      <c r="G951" s="224">
        <v>0</v>
      </c>
    </row>
    <row r="952" spans="1:7">
      <c r="A952" s="116" t="s">
        <v>123</v>
      </c>
      <c r="B952" s="117" t="s">
        <v>123</v>
      </c>
      <c r="C952" s="117" t="s">
        <v>1358</v>
      </c>
      <c r="D952" s="117" t="s">
        <v>1360</v>
      </c>
      <c r="E952" s="226">
        <f t="shared" si="19"/>
        <v>42</v>
      </c>
      <c r="F952" s="214">
        <v>0</v>
      </c>
      <c r="G952" s="224">
        <v>42</v>
      </c>
    </row>
    <row r="953" spans="1:7">
      <c r="A953" s="116" t="s">
        <v>671</v>
      </c>
      <c r="B953" s="117" t="s">
        <v>672</v>
      </c>
      <c r="C953" s="117" t="s">
        <v>123</v>
      </c>
      <c r="D953" s="117" t="s">
        <v>123</v>
      </c>
      <c r="E953" s="226">
        <f t="shared" si="19"/>
        <v>25</v>
      </c>
      <c r="F953" s="214">
        <v>25</v>
      </c>
      <c r="G953" s="224">
        <v>0</v>
      </c>
    </row>
    <row r="954" spans="1:7">
      <c r="A954" s="116" t="s">
        <v>123</v>
      </c>
      <c r="B954" s="117" t="s">
        <v>123</v>
      </c>
      <c r="C954" s="117" t="s">
        <v>1358</v>
      </c>
      <c r="D954" s="117" t="s">
        <v>1361</v>
      </c>
      <c r="E954" s="226">
        <f t="shared" si="19"/>
        <v>25</v>
      </c>
      <c r="F954" s="214">
        <v>25</v>
      </c>
      <c r="G954" s="224">
        <v>0</v>
      </c>
    </row>
    <row r="955" spans="1:7">
      <c r="A955" s="116" t="s">
        <v>673</v>
      </c>
      <c r="B955" s="117" t="s">
        <v>674</v>
      </c>
      <c r="C955" s="117" t="s">
        <v>123</v>
      </c>
      <c r="D955" s="117" t="s">
        <v>123</v>
      </c>
      <c r="E955" s="226">
        <f t="shared" si="19"/>
        <v>499.12</v>
      </c>
      <c r="F955" s="214">
        <v>499.12</v>
      </c>
      <c r="G955" s="224">
        <v>0</v>
      </c>
    </row>
    <row r="956" spans="1:7">
      <c r="A956" s="116" t="s">
        <v>123</v>
      </c>
      <c r="B956" s="117" t="s">
        <v>123</v>
      </c>
      <c r="C956" s="117" t="s">
        <v>1358</v>
      </c>
      <c r="D956" s="117" t="s">
        <v>1362</v>
      </c>
      <c r="E956" s="226">
        <f t="shared" si="19"/>
        <v>30</v>
      </c>
      <c r="F956" s="214">
        <v>30</v>
      </c>
      <c r="G956" s="224">
        <v>0</v>
      </c>
    </row>
    <row r="957" spans="1:7">
      <c r="A957" s="116" t="s">
        <v>123</v>
      </c>
      <c r="B957" s="117" t="s">
        <v>123</v>
      </c>
      <c r="C957" s="117" t="s">
        <v>1358</v>
      </c>
      <c r="D957" s="117" t="s">
        <v>1363</v>
      </c>
      <c r="E957" s="226">
        <f t="shared" si="19"/>
        <v>469.12</v>
      </c>
      <c r="F957" s="214">
        <v>469.12</v>
      </c>
      <c r="G957" s="224">
        <v>0</v>
      </c>
    </row>
    <row r="958" spans="1:7">
      <c r="A958" s="116" t="s">
        <v>675</v>
      </c>
      <c r="B958" s="117" t="s">
        <v>676</v>
      </c>
      <c r="C958" s="117" t="s">
        <v>123</v>
      </c>
      <c r="D958" s="117" t="s">
        <v>123</v>
      </c>
      <c r="E958" s="226">
        <f t="shared" si="19"/>
        <v>740</v>
      </c>
      <c r="F958" s="214">
        <v>740</v>
      </c>
      <c r="G958" s="224">
        <v>0</v>
      </c>
    </row>
    <row r="959" spans="1:7">
      <c r="A959" s="116" t="s">
        <v>677</v>
      </c>
      <c r="B959" s="117" t="s">
        <v>676</v>
      </c>
      <c r="C959" s="117" t="s">
        <v>123</v>
      </c>
      <c r="D959" s="117" t="s">
        <v>123</v>
      </c>
      <c r="E959" s="226">
        <f t="shared" ref="E959:E1022" si="20">F959+G959</f>
        <v>740</v>
      </c>
      <c r="F959" s="214">
        <v>740</v>
      </c>
      <c r="G959" s="224">
        <v>0</v>
      </c>
    </row>
    <row r="960" spans="1:7">
      <c r="A960" s="116" t="s">
        <v>123</v>
      </c>
      <c r="B960" s="117" t="s">
        <v>123</v>
      </c>
      <c r="C960" s="117" t="s">
        <v>1358</v>
      </c>
      <c r="D960" s="117" t="s">
        <v>1364</v>
      </c>
      <c r="E960" s="226">
        <f t="shared" si="20"/>
        <v>320</v>
      </c>
      <c r="F960" s="214">
        <v>320</v>
      </c>
      <c r="G960" s="224">
        <v>0</v>
      </c>
    </row>
    <row r="961" spans="1:7">
      <c r="A961" s="116" t="s">
        <v>123</v>
      </c>
      <c r="B961" s="117" t="s">
        <v>123</v>
      </c>
      <c r="C961" s="117" t="s">
        <v>1358</v>
      </c>
      <c r="D961" s="117" t="s">
        <v>1365</v>
      </c>
      <c r="E961" s="226">
        <f t="shared" si="20"/>
        <v>120</v>
      </c>
      <c r="F961" s="214">
        <v>120</v>
      </c>
      <c r="G961" s="224">
        <v>0</v>
      </c>
    </row>
    <row r="962" spans="1:7">
      <c r="A962" s="116" t="s">
        <v>123</v>
      </c>
      <c r="B962" s="117" t="s">
        <v>123</v>
      </c>
      <c r="C962" s="117" t="s">
        <v>1358</v>
      </c>
      <c r="D962" s="117" t="s">
        <v>854</v>
      </c>
      <c r="E962" s="226">
        <f t="shared" si="20"/>
        <v>300</v>
      </c>
      <c r="F962" s="214">
        <v>300</v>
      </c>
      <c r="G962" s="224">
        <v>0</v>
      </c>
    </row>
    <row r="963" spans="1:7">
      <c r="A963" s="116" t="s">
        <v>678</v>
      </c>
      <c r="B963" s="117" t="s">
        <v>679</v>
      </c>
      <c r="C963" s="117" t="s">
        <v>123</v>
      </c>
      <c r="D963" s="117" t="s">
        <v>123</v>
      </c>
      <c r="E963" s="226">
        <f t="shared" si="20"/>
        <v>361.4</v>
      </c>
      <c r="F963" s="214">
        <v>361.4</v>
      </c>
      <c r="G963" s="224">
        <v>0</v>
      </c>
    </row>
    <row r="964" spans="1:7">
      <c r="A964" s="116" t="s">
        <v>680</v>
      </c>
      <c r="B964" s="117" t="s">
        <v>681</v>
      </c>
      <c r="C964" s="117" t="s">
        <v>123</v>
      </c>
      <c r="D964" s="117" t="s">
        <v>123</v>
      </c>
      <c r="E964" s="226">
        <f t="shared" si="20"/>
        <v>61.4</v>
      </c>
      <c r="F964" s="214">
        <v>61.4</v>
      </c>
      <c r="G964" s="224">
        <v>0</v>
      </c>
    </row>
    <row r="965" spans="1:7">
      <c r="A965" s="116" t="s">
        <v>682</v>
      </c>
      <c r="B965" s="117" t="s">
        <v>129</v>
      </c>
      <c r="C965" s="117" t="s">
        <v>123</v>
      </c>
      <c r="D965" s="117" t="s">
        <v>123</v>
      </c>
      <c r="E965" s="226">
        <f t="shared" si="20"/>
        <v>11</v>
      </c>
      <c r="F965" s="214">
        <v>11</v>
      </c>
      <c r="G965" s="224">
        <v>0</v>
      </c>
    </row>
    <row r="966" spans="1:7">
      <c r="A966" s="116" t="s">
        <v>123</v>
      </c>
      <c r="B966" s="117" t="s">
        <v>123</v>
      </c>
      <c r="C966" s="117" t="s">
        <v>1076</v>
      </c>
      <c r="D966" s="117" t="s">
        <v>863</v>
      </c>
      <c r="E966" s="226">
        <f t="shared" si="20"/>
        <v>11</v>
      </c>
      <c r="F966" s="214">
        <v>11</v>
      </c>
      <c r="G966" s="224">
        <v>0</v>
      </c>
    </row>
    <row r="967" spans="1:7">
      <c r="A967" s="116" t="s">
        <v>683</v>
      </c>
      <c r="B967" s="117" t="s">
        <v>131</v>
      </c>
      <c r="C967" s="117" t="s">
        <v>123</v>
      </c>
      <c r="D967" s="117" t="s">
        <v>123</v>
      </c>
      <c r="E967" s="226">
        <f t="shared" si="20"/>
        <v>50.4</v>
      </c>
      <c r="F967" s="214">
        <v>50.4</v>
      </c>
      <c r="G967" s="224">
        <v>0</v>
      </c>
    </row>
    <row r="968" spans="1:7">
      <c r="A968" s="116" t="s">
        <v>123</v>
      </c>
      <c r="B968" s="117" t="s">
        <v>123</v>
      </c>
      <c r="C968" s="117" t="s">
        <v>1076</v>
      </c>
      <c r="D968" s="117" t="s">
        <v>1366</v>
      </c>
      <c r="E968" s="226">
        <f t="shared" si="20"/>
        <v>50</v>
      </c>
      <c r="F968" s="214">
        <v>50</v>
      </c>
      <c r="G968" s="224">
        <v>0</v>
      </c>
    </row>
    <row r="969" spans="1:7">
      <c r="A969" s="116" t="s">
        <v>123</v>
      </c>
      <c r="B969" s="117" t="s">
        <v>123</v>
      </c>
      <c r="C969" s="117" t="s">
        <v>1076</v>
      </c>
      <c r="D969" s="117" t="s">
        <v>862</v>
      </c>
      <c r="E969" s="226">
        <f t="shared" si="20"/>
        <v>0.4</v>
      </c>
      <c r="F969" s="214">
        <v>0.4</v>
      </c>
      <c r="G969" s="224">
        <v>0</v>
      </c>
    </row>
    <row r="970" spans="1:7">
      <c r="A970" s="116" t="s">
        <v>684</v>
      </c>
      <c r="B970" s="117" t="s">
        <v>685</v>
      </c>
      <c r="C970" s="117" t="s">
        <v>123</v>
      </c>
      <c r="D970" s="117" t="s">
        <v>123</v>
      </c>
      <c r="E970" s="226">
        <f t="shared" si="20"/>
        <v>300</v>
      </c>
      <c r="F970" s="214">
        <v>300</v>
      </c>
      <c r="G970" s="224">
        <v>0</v>
      </c>
    </row>
    <row r="971" spans="1:7">
      <c r="A971" s="116" t="s">
        <v>686</v>
      </c>
      <c r="B971" s="117" t="s">
        <v>687</v>
      </c>
      <c r="C971" s="117" t="s">
        <v>123</v>
      </c>
      <c r="D971" s="117" t="s">
        <v>123</v>
      </c>
      <c r="E971" s="226">
        <f t="shared" si="20"/>
        <v>300</v>
      </c>
      <c r="F971" s="214">
        <v>300</v>
      </c>
      <c r="G971" s="224">
        <v>0</v>
      </c>
    </row>
    <row r="972" spans="1:7">
      <c r="A972" s="116" t="s">
        <v>123</v>
      </c>
      <c r="B972" s="117" t="s">
        <v>123</v>
      </c>
      <c r="C972" s="117" t="s">
        <v>843</v>
      </c>
      <c r="D972" s="117" t="s">
        <v>1367</v>
      </c>
      <c r="E972" s="226">
        <f t="shared" si="20"/>
        <v>300</v>
      </c>
      <c r="F972" s="214">
        <v>300</v>
      </c>
      <c r="G972" s="224">
        <v>0</v>
      </c>
    </row>
    <row r="973" spans="1:7">
      <c r="A973" s="116" t="s">
        <v>688</v>
      </c>
      <c r="B973" s="117" t="s">
        <v>689</v>
      </c>
      <c r="C973" s="117" t="s">
        <v>123</v>
      </c>
      <c r="D973" s="117" t="s">
        <v>123</v>
      </c>
      <c r="E973" s="226">
        <f t="shared" si="20"/>
        <v>136</v>
      </c>
      <c r="F973" s="214">
        <v>136</v>
      </c>
      <c r="G973" s="224">
        <v>0</v>
      </c>
    </row>
    <row r="974" spans="1:7">
      <c r="A974" s="116" t="s">
        <v>690</v>
      </c>
      <c r="B974" s="117" t="s">
        <v>691</v>
      </c>
      <c r="C974" s="117" t="s">
        <v>123</v>
      </c>
      <c r="D974" s="117" t="s">
        <v>123</v>
      </c>
      <c r="E974" s="226">
        <f t="shared" si="20"/>
        <v>136</v>
      </c>
      <c r="F974" s="214">
        <v>136</v>
      </c>
      <c r="G974" s="224">
        <v>0</v>
      </c>
    </row>
    <row r="975" spans="1:7">
      <c r="A975" s="116" t="s">
        <v>692</v>
      </c>
      <c r="B975" s="117" t="s">
        <v>693</v>
      </c>
      <c r="C975" s="117" t="s">
        <v>123</v>
      </c>
      <c r="D975" s="117" t="s">
        <v>123</v>
      </c>
      <c r="E975" s="226">
        <f t="shared" si="20"/>
        <v>50</v>
      </c>
      <c r="F975" s="214">
        <v>50</v>
      </c>
      <c r="G975" s="224">
        <v>0</v>
      </c>
    </row>
    <row r="976" spans="1:7">
      <c r="A976" s="116" t="s">
        <v>123</v>
      </c>
      <c r="B976" s="117" t="s">
        <v>123</v>
      </c>
      <c r="C976" s="117" t="s">
        <v>891</v>
      </c>
      <c r="D976" s="117" t="s">
        <v>1368</v>
      </c>
      <c r="E976" s="226">
        <f t="shared" si="20"/>
        <v>50</v>
      </c>
      <c r="F976" s="214">
        <v>50</v>
      </c>
      <c r="G976" s="224">
        <v>0</v>
      </c>
    </row>
    <row r="977" spans="1:7">
      <c r="A977" s="116" t="s">
        <v>694</v>
      </c>
      <c r="B977" s="117" t="s">
        <v>695</v>
      </c>
      <c r="C977" s="117" t="s">
        <v>123</v>
      </c>
      <c r="D977" s="117" t="s">
        <v>123</v>
      </c>
      <c r="E977" s="226">
        <f t="shared" si="20"/>
        <v>86</v>
      </c>
      <c r="F977" s="214">
        <v>86</v>
      </c>
      <c r="G977" s="224">
        <v>0</v>
      </c>
    </row>
    <row r="978" spans="1:7">
      <c r="A978" s="116" t="s">
        <v>123</v>
      </c>
      <c r="B978" s="117" t="s">
        <v>123</v>
      </c>
      <c r="C978" s="117" t="s">
        <v>1352</v>
      </c>
      <c r="D978" s="117" t="s">
        <v>1369</v>
      </c>
      <c r="E978" s="226">
        <f t="shared" si="20"/>
        <v>86</v>
      </c>
      <c r="F978" s="214">
        <v>86</v>
      </c>
      <c r="G978" s="224">
        <v>0</v>
      </c>
    </row>
    <row r="979" spans="1:7">
      <c r="A979" s="116" t="s">
        <v>701</v>
      </c>
      <c r="B979" s="117" t="s">
        <v>702</v>
      </c>
      <c r="C979" s="117" t="s">
        <v>123</v>
      </c>
      <c r="D979" s="117" t="s">
        <v>123</v>
      </c>
      <c r="E979" s="226">
        <f t="shared" si="20"/>
        <v>226.6</v>
      </c>
      <c r="F979" s="214">
        <v>29.6</v>
      </c>
      <c r="G979" s="224">
        <v>197</v>
      </c>
    </row>
    <row r="980" spans="1:7">
      <c r="A980" s="116" t="s">
        <v>703</v>
      </c>
      <c r="B980" s="117" t="s">
        <v>704</v>
      </c>
      <c r="C980" s="117" t="s">
        <v>123</v>
      </c>
      <c r="D980" s="117" t="s">
        <v>123</v>
      </c>
      <c r="E980" s="226">
        <f t="shared" si="20"/>
        <v>226.6</v>
      </c>
      <c r="F980" s="214">
        <v>29.6</v>
      </c>
      <c r="G980" s="224">
        <v>197</v>
      </c>
    </row>
    <row r="981" spans="1:7">
      <c r="A981" s="116" t="s">
        <v>705</v>
      </c>
      <c r="B981" s="117" t="s">
        <v>706</v>
      </c>
      <c r="C981" s="117" t="s">
        <v>123</v>
      </c>
      <c r="D981" s="117" t="s">
        <v>123</v>
      </c>
      <c r="E981" s="226">
        <f t="shared" si="20"/>
        <v>197</v>
      </c>
      <c r="F981" s="214">
        <v>0</v>
      </c>
      <c r="G981" s="224">
        <v>197</v>
      </c>
    </row>
    <row r="982" spans="1:7">
      <c r="A982" s="116" t="s">
        <v>123</v>
      </c>
      <c r="B982" s="117" t="s">
        <v>123</v>
      </c>
      <c r="C982" s="117" t="s">
        <v>1239</v>
      </c>
      <c r="D982" s="117" t="s">
        <v>1370</v>
      </c>
      <c r="E982" s="226">
        <f t="shared" si="20"/>
        <v>123</v>
      </c>
      <c r="F982" s="214">
        <v>0</v>
      </c>
      <c r="G982" s="224">
        <v>123</v>
      </c>
    </row>
    <row r="983" spans="1:7">
      <c r="A983" s="116" t="s">
        <v>123</v>
      </c>
      <c r="B983" s="117" t="s">
        <v>123</v>
      </c>
      <c r="C983" s="117" t="s">
        <v>1239</v>
      </c>
      <c r="D983" s="117" t="s">
        <v>1371</v>
      </c>
      <c r="E983" s="226">
        <f t="shared" si="20"/>
        <v>74</v>
      </c>
      <c r="F983" s="214">
        <v>0</v>
      </c>
      <c r="G983" s="224">
        <v>74</v>
      </c>
    </row>
    <row r="984" spans="1:7">
      <c r="A984" s="116" t="s">
        <v>707</v>
      </c>
      <c r="B984" s="117" t="s">
        <v>708</v>
      </c>
      <c r="C984" s="117" t="s">
        <v>123</v>
      </c>
      <c r="D984" s="117" t="s">
        <v>123</v>
      </c>
      <c r="E984" s="226">
        <f t="shared" si="20"/>
        <v>29.6</v>
      </c>
      <c r="F984" s="214">
        <v>29.6</v>
      </c>
      <c r="G984" s="224">
        <v>0</v>
      </c>
    </row>
    <row r="985" spans="1:7">
      <c r="A985" s="116" t="s">
        <v>123</v>
      </c>
      <c r="B985" s="117" t="s">
        <v>123</v>
      </c>
      <c r="C985" s="117" t="s">
        <v>1239</v>
      </c>
      <c r="D985" s="117" t="s">
        <v>1372</v>
      </c>
      <c r="E985" s="226">
        <f t="shared" si="20"/>
        <v>29.6</v>
      </c>
      <c r="F985" s="214">
        <v>29.6</v>
      </c>
      <c r="G985" s="224">
        <v>0</v>
      </c>
    </row>
    <row r="986" spans="1:7">
      <c r="A986" s="116" t="s">
        <v>713</v>
      </c>
      <c r="B986" s="117" t="s">
        <v>714</v>
      </c>
      <c r="C986" s="117" t="s">
        <v>123</v>
      </c>
      <c r="D986" s="117" t="s">
        <v>123</v>
      </c>
      <c r="E986" s="226">
        <f t="shared" si="20"/>
        <v>104.5</v>
      </c>
      <c r="F986" s="214">
        <v>104.5</v>
      </c>
      <c r="G986" s="224">
        <v>0</v>
      </c>
    </row>
    <row r="987" spans="1:7">
      <c r="A987" s="116" t="s">
        <v>715</v>
      </c>
      <c r="B987" s="117" t="s">
        <v>716</v>
      </c>
      <c r="C987" s="117" t="s">
        <v>123</v>
      </c>
      <c r="D987" s="117" t="s">
        <v>123</v>
      </c>
      <c r="E987" s="226">
        <f t="shared" si="20"/>
        <v>104.5</v>
      </c>
      <c r="F987" s="214">
        <v>104.5</v>
      </c>
      <c r="G987" s="224">
        <v>0</v>
      </c>
    </row>
    <row r="988" spans="1:7">
      <c r="A988" s="116" t="s">
        <v>717</v>
      </c>
      <c r="B988" s="117" t="s">
        <v>718</v>
      </c>
      <c r="C988" s="117" t="s">
        <v>123</v>
      </c>
      <c r="D988" s="117" t="s">
        <v>123</v>
      </c>
      <c r="E988" s="226">
        <f t="shared" si="20"/>
        <v>104</v>
      </c>
      <c r="F988" s="214">
        <v>104</v>
      </c>
      <c r="G988" s="224">
        <v>0</v>
      </c>
    </row>
    <row r="989" spans="1:7">
      <c r="A989" s="116" t="s">
        <v>123</v>
      </c>
      <c r="B989" s="117" t="s">
        <v>123</v>
      </c>
      <c r="C989" s="117" t="s">
        <v>1352</v>
      </c>
      <c r="D989" s="117" t="s">
        <v>1373</v>
      </c>
      <c r="E989" s="226">
        <f t="shared" si="20"/>
        <v>104</v>
      </c>
      <c r="F989" s="214">
        <v>104</v>
      </c>
      <c r="G989" s="224">
        <v>0</v>
      </c>
    </row>
    <row r="990" spans="1:7">
      <c r="A990" s="116" t="s">
        <v>719</v>
      </c>
      <c r="B990" s="117" t="s">
        <v>720</v>
      </c>
      <c r="C990" s="117" t="s">
        <v>123</v>
      </c>
      <c r="D990" s="117" t="s">
        <v>123</v>
      </c>
      <c r="E990" s="226">
        <f t="shared" si="20"/>
        <v>0.5</v>
      </c>
      <c r="F990" s="214">
        <v>0.5</v>
      </c>
      <c r="G990" s="224">
        <v>0</v>
      </c>
    </row>
    <row r="991" spans="1:7">
      <c r="A991" s="116" t="s">
        <v>123</v>
      </c>
      <c r="B991" s="117" t="s">
        <v>123</v>
      </c>
      <c r="C991" s="117" t="s">
        <v>860</v>
      </c>
      <c r="D991" s="117" t="s">
        <v>1374</v>
      </c>
      <c r="E991" s="226">
        <f t="shared" si="20"/>
        <v>0.5</v>
      </c>
      <c r="F991" s="214">
        <v>0.5</v>
      </c>
      <c r="G991" s="224">
        <v>0</v>
      </c>
    </row>
    <row r="992" spans="1:7">
      <c r="A992" s="116" t="s">
        <v>721</v>
      </c>
      <c r="B992" s="117" t="s">
        <v>722</v>
      </c>
      <c r="C992" s="117" t="s">
        <v>123</v>
      </c>
      <c r="D992" s="117" t="s">
        <v>123</v>
      </c>
      <c r="E992" s="226">
        <f t="shared" si="20"/>
        <v>515.57999999999993</v>
      </c>
      <c r="F992" s="214">
        <v>505.58</v>
      </c>
      <c r="G992" s="224">
        <v>10</v>
      </c>
    </row>
    <row r="993" spans="1:7">
      <c r="A993" s="116" t="s">
        <v>723</v>
      </c>
      <c r="B993" s="117" t="s">
        <v>724</v>
      </c>
      <c r="C993" s="117" t="s">
        <v>123</v>
      </c>
      <c r="D993" s="117" t="s">
        <v>123</v>
      </c>
      <c r="E993" s="226">
        <f t="shared" si="20"/>
        <v>497.58</v>
      </c>
      <c r="F993" s="214">
        <v>497.58</v>
      </c>
      <c r="G993" s="224">
        <v>0</v>
      </c>
    </row>
    <row r="994" spans="1:7">
      <c r="A994" s="116" t="s">
        <v>725</v>
      </c>
      <c r="B994" s="117" t="s">
        <v>129</v>
      </c>
      <c r="C994" s="117" t="s">
        <v>123</v>
      </c>
      <c r="D994" s="117" t="s">
        <v>123</v>
      </c>
      <c r="E994" s="226">
        <f t="shared" si="20"/>
        <v>0.8</v>
      </c>
      <c r="F994" s="214">
        <v>0.8</v>
      </c>
      <c r="G994" s="224">
        <v>0</v>
      </c>
    </row>
    <row r="995" spans="1:7">
      <c r="A995" s="116" t="s">
        <v>123</v>
      </c>
      <c r="B995" s="117" t="s">
        <v>123</v>
      </c>
      <c r="C995" s="117" t="s">
        <v>1375</v>
      </c>
      <c r="D995" s="117" t="s">
        <v>862</v>
      </c>
      <c r="E995" s="226">
        <f t="shared" si="20"/>
        <v>0.8</v>
      </c>
      <c r="F995" s="214">
        <v>0.8</v>
      </c>
      <c r="G995" s="224">
        <v>0</v>
      </c>
    </row>
    <row r="996" spans="1:7">
      <c r="A996" s="116" t="s">
        <v>726</v>
      </c>
      <c r="B996" s="117" t="s">
        <v>131</v>
      </c>
      <c r="C996" s="117" t="s">
        <v>123</v>
      </c>
      <c r="D996" s="117" t="s">
        <v>123</v>
      </c>
      <c r="E996" s="226">
        <f t="shared" si="20"/>
        <v>51</v>
      </c>
      <c r="F996" s="214">
        <v>51</v>
      </c>
      <c r="G996" s="224">
        <v>0</v>
      </c>
    </row>
    <row r="997" spans="1:7">
      <c r="A997" s="116" t="s">
        <v>123</v>
      </c>
      <c r="B997" s="117" t="s">
        <v>123</v>
      </c>
      <c r="C997" s="117" t="s">
        <v>1375</v>
      </c>
      <c r="D997" s="117" t="s">
        <v>1376</v>
      </c>
      <c r="E997" s="226">
        <f t="shared" si="20"/>
        <v>30</v>
      </c>
      <c r="F997" s="214">
        <v>30</v>
      </c>
      <c r="G997" s="224">
        <v>0</v>
      </c>
    </row>
    <row r="998" spans="1:7">
      <c r="A998" s="116" t="s">
        <v>123</v>
      </c>
      <c r="B998" s="117" t="s">
        <v>123</v>
      </c>
      <c r="C998" s="117" t="s">
        <v>1375</v>
      </c>
      <c r="D998" s="117" t="s">
        <v>863</v>
      </c>
      <c r="E998" s="226">
        <f t="shared" si="20"/>
        <v>21</v>
      </c>
      <c r="F998" s="214">
        <v>21</v>
      </c>
      <c r="G998" s="224">
        <v>0</v>
      </c>
    </row>
    <row r="999" spans="1:7">
      <c r="A999" s="116" t="s">
        <v>727</v>
      </c>
      <c r="B999" s="117" t="s">
        <v>728</v>
      </c>
      <c r="C999" s="117" t="s">
        <v>123</v>
      </c>
      <c r="D999" s="117" t="s">
        <v>123</v>
      </c>
      <c r="E999" s="226">
        <f t="shared" si="20"/>
        <v>3.78</v>
      </c>
      <c r="F999" s="214">
        <v>3.78</v>
      </c>
      <c r="G999" s="224">
        <v>0</v>
      </c>
    </row>
    <row r="1000" spans="1:7">
      <c r="A1000" s="116" t="s">
        <v>123</v>
      </c>
      <c r="B1000" s="117" t="s">
        <v>123</v>
      </c>
      <c r="C1000" s="117" t="s">
        <v>1375</v>
      </c>
      <c r="D1000" s="117" t="s">
        <v>1377</v>
      </c>
      <c r="E1000" s="226">
        <f t="shared" si="20"/>
        <v>3.78</v>
      </c>
      <c r="F1000" s="214">
        <v>3.78</v>
      </c>
      <c r="G1000" s="224">
        <v>0</v>
      </c>
    </row>
    <row r="1001" spans="1:7">
      <c r="A1001" s="116" t="s">
        <v>729</v>
      </c>
      <c r="B1001" s="117" t="s">
        <v>730</v>
      </c>
      <c r="C1001" s="117" t="s">
        <v>123</v>
      </c>
      <c r="D1001" s="117" t="s">
        <v>123</v>
      </c>
      <c r="E1001" s="226">
        <f t="shared" si="20"/>
        <v>42</v>
      </c>
      <c r="F1001" s="214">
        <v>42</v>
      </c>
      <c r="G1001" s="224">
        <v>0</v>
      </c>
    </row>
    <row r="1002" spans="1:7">
      <c r="A1002" s="116" t="s">
        <v>123</v>
      </c>
      <c r="B1002" s="117" t="s">
        <v>123</v>
      </c>
      <c r="C1002" s="117" t="s">
        <v>1375</v>
      </c>
      <c r="D1002" s="117" t="s">
        <v>1378</v>
      </c>
      <c r="E1002" s="226">
        <f t="shared" si="20"/>
        <v>42</v>
      </c>
      <c r="F1002" s="214">
        <v>42</v>
      </c>
      <c r="G1002" s="224">
        <v>0</v>
      </c>
    </row>
    <row r="1003" spans="1:7">
      <c r="A1003" s="116" t="s">
        <v>731</v>
      </c>
      <c r="B1003" s="117" t="s">
        <v>732</v>
      </c>
      <c r="C1003" s="117" t="s">
        <v>123</v>
      </c>
      <c r="D1003" s="117" t="s">
        <v>123</v>
      </c>
      <c r="E1003" s="226">
        <f t="shared" si="20"/>
        <v>400</v>
      </c>
      <c r="F1003" s="214">
        <v>400</v>
      </c>
      <c r="G1003" s="224">
        <v>0</v>
      </c>
    </row>
    <row r="1004" spans="1:7">
      <c r="A1004" s="116" t="s">
        <v>123</v>
      </c>
      <c r="B1004" s="117" t="s">
        <v>123</v>
      </c>
      <c r="C1004" s="117" t="s">
        <v>843</v>
      </c>
      <c r="D1004" s="117" t="s">
        <v>1379</v>
      </c>
      <c r="E1004" s="226">
        <f t="shared" si="20"/>
        <v>400</v>
      </c>
      <c r="F1004" s="214">
        <v>400</v>
      </c>
      <c r="G1004" s="224">
        <v>0</v>
      </c>
    </row>
    <row r="1005" spans="1:7">
      <c r="A1005" s="116" t="s">
        <v>733</v>
      </c>
      <c r="B1005" s="117" t="s">
        <v>734</v>
      </c>
      <c r="C1005" s="117" t="s">
        <v>123</v>
      </c>
      <c r="D1005" s="117" t="s">
        <v>123</v>
      </c>
      <c r="E1005" s="226">
        <f t="shared" si="20"/>
        <v>8</v>
      </c>
      <c r="F1005" s="214">
        <v>8</v>
      </c>
      <c r="G1005" s="224">
        <v>0</v>
      </c>
    </row>
    <row r="1006" spans="1:7">
      <c r="A1006" s="116" t="s">
        <v>735</v>
      </c>
      <c r="B1006" s="117" t="s">
        <v>736</v>
      </c>
      <c r="C1006" s="117" t="s">
        <v>123</v>
      </c>
      <c r="D1006" s="117" t="s">
        <v>123</v>
      </c>
      <c r="E1006" s="226">
        <f t="shared" si="20"/>
        <v>8</v>
      </c>
      <c r="F1006" s="214">
        <v>8</v>
      </c>
      <c r="G1006" s="224">
        <v>0</v>
      </c>
    </row>
    <row r="1007" spans="1:7">
      <c r="A1007" s="116" t="s">
        <v>123</v>
      </c>
      <c r="B1007" s="117" t="s">
        <v>123</v>
      </c>
      <c r="C1007" s="117" t="s">
        <v>875</v>
      </c>
      <c r="D1007" s="117" t="s">
        <v>1380</v>
      </c>
      <c r="E1007" s="226">
        <f t="shared" si="20"/>
        <v>8</v>
      </c>
      <c r="F1007" s="214">
        <v>8</v>
      </c>
      <c r="G1007" s="224">
        <v>0</v>
      </c>
    </row>
    <row r="1008" spans="1:7">
      <c r="A1008" s="116" t="s">
        <v>737</v>
      </c>
      <c r="B1008" s="117" t="s">
        <v>738</v>
      </c>
      <c r="C1008" s="117" t="s">
        <v>123</v>
      </c>
      <c r="D1008" s="117" t="s">
        <v>123</v>
      </c>
      <c r="E1008" s="226">
        <f t="shared" si="20"/>
        <v>10</v>
      </c>
      <c r="F1008" s="214">
        <v>0</v>
      </c>
      <c r="G1008" s="224">
        <v>10</v>
      </c>
    </row>
    <row r="1009" spans="1:7">
      <c r="A1009" s="116" t="s">
        <v>739</v>
      </c>
      <c r="B1009" s="117" t="s">
        <v>740</v>
      </c>
      <c r="C1009" s="117" t="s">
        <v>123</v>
      </c>
      <c r="D1009" s="117" t="s">
        <v>123</v>
      </c>
      <c r="E1009" s="226">
        <f t="shared" si="20"/>
        <v>10</v>
      </c>
      <c r="F1009" s="214">
        <v>0</v>
      </c>
      <c r="G1009" s="224">
        <v>10</v>
      </c>
    </row>
    <row r="1010" spans="1:7">
      <c r="A1010" s="116" t="s">
        <v>123</v>
      </c>
      <c r="B1010" s="117" t="s">
        <v>123</v>
      </c>
      <c r="C1010" s="117" t="s">
        <v>1375</v>
      </c>
      <c r="D1010" s="117" t="s">
        <v>1381</v>
      </c>
      <c r="E1010" s="226">
        <f t="shared" si="20"/>
        <v>10</v>
      </c>
      <c r="F1010" s="214">
        <v>0</v>
      </c>
      <c r="G1010" s="224">
        <v>10</v>
      </c>
    </row>
    <row r="1011" spans="1:7">
      <c r="A1011" s="116" t="s">
        <v>741</v>
      </c>
      <c r="B1011" s="117" t="s">
        <v>742</v>
      </c>
      <c r="C1011" s="117" t="s">
        <v>123</v>
      </c>
      <c r="D1011" s="117" t="s">
        <v>123</v>
      </c>
      <c r="E1011" s="226">
        <f t="shared" si="20"/>
        <v>500</v>
      </c>
      <c r="F1011" s="214">
        <v>500</v>
      </c>
      <c r="G1011" s="224">
        <v>0</v>
      </c>
    </row>
    <row r="1012" spans="1:7">
      <c r="A1012" s="116" t="s">
        <v>123</v>
      </c>
      <c r="B1012" s="117" t="s">
        <v>123</v>
      </c>
      <c r="C1012" s="117" t="s">
        <v>1382</v>
      </c>
      <c r="D1012" s="117" t="s">
        <v>742</v>
      </c>
      <c r="E1012" s="226">
        <f t="shared" si="20"/>
        <v>500</v>
      </c>
      <c r="F1012" s="214">
        <v>500</v>
      </c>
      <c r="G1012" s="224">
        <v>0</v>
      </c>
    </row>
    <row r="1013" spans="1:7">
      <c r="A1013" s="116" t="s">
        <v>747</v>
      </c>
      <c r="B1013" s="117" t="s">
        <v>748</v>
      </c>
      <c r="C1013" s="117" t="s">
        <v>123</v>
      </c>
      <c r="D1013" s="117" t="s">
        <v>123</v>
      </c>
      <c r="E1013" s="226">
        <f t="shared" si="20"/>
        <v>5100</v>
      </c>
      <c r="F1013" s="214">
        <v>5100</v>
      </c>
      <c r="G1013" s="224">
        <v>0</v>
      </c>
    </row>
    <row r="1014" spans="1:7">
      <c r="A1014" s="116" t="s">
        <v>749</v>
      </c>
      <c r="B1014" s="117" t="s">
        <v>750</v>
      </c>
      <c r="C1014" s="117" t="s">
        <v>123</v>
      </c>
      <c r="D1014" s="117" t="s">
        <v>123</v>
      </c>
      <c r="E1014" s="226">
        <f t="shared" si="20"/>
        <v>5100</v>
      </c>
      <c r="F1014" s="214">
        <v>5100</v>
      </c>
      <c r="G1014" s="224">
        <v>0</v>
      </c>
    </row>
    <row r="1015" spans="1:7">
      <c r="A1015" s="116" t="s">
        <v>751</v>
      </c>
      <c r="B1015" s="117" t="s">
        <v>752</v>
      </c>
      <c r="C1015" s="117" t="s">
        <v>123</v>
      </c>
      <c r="D1015" s="117" t="s">
        <v>123</v>
      </c>
      <c r="E1015" s="226">
        <f t="shared" si="20"/>
        <v>5000</v>
      </c>
      <c r="F1015" s="214">
        <v>5000</v>
      </c>
      <c r="G1015" s="224">
        <v>0</v>
      </c>
    </row>
    <row r="1016" spans="1:7">
      <c r="A1016" s="116" t="s">
        <v>123</v>
      </c>
      <c r="B1016" s="117" t="s">
        <v>123</v>
      </c>
      <c r="C1016" s="117" t="s">
        <v>1383</v>
      </c>
      <c r="D1016" s="117" t="s">
        <v>1384</v>
      </c>
      <c r="E1016" s="226">
        <f t="shared" si="20"/>
        <v>5000</v>
      </c>
      <c r="F1016" s="214">
        <v>5000</v>
      </c>
      <c r="G1016" s="224">
        <v>0</v>
      </c>
    </row>
    <row r="1017" spans="1:7">
      <c r="A1017" s="116" t="s">
        <v>753</v>
      </c>
      <c r="B1017" s="117" t="s">
        <v>754</v>
      </c>
      <c r="C1017" s="117" t="s">
        <v>123</v>
      </c>
      <c r="D1017" s="117" t="s">
        <v>123</v>
      </c>
      <c r="E1017" s="226">
        <f t="shared" si="20"/>
        <v>100</v>
      </c>
      <c r="F1017" s="214">
        <v>100</v>
      </c>
      <c r="G1017" s="224">
        <v>0</v>
      </c>
    </row>
    <row r="1018" spans="1:7">
      <c r="A1018" s="116" t="s">
        <v>123</v>
      </c>
      <c r="B1018" s="117" t="s">
        <v>123</v>
      </c>
      <c r="C1018" s="117" t="s">
        <v>1383</v>
      </c>
      <c r="D1018" s="117" t="s">
        <v>1385</v>
      </c>
      <c r="E1018" s="226">
        <f t="shared" si="20"/>
        <v>98</v>
      </c>
      <c r="F1018" s="214">
        <v>98</v>
      </c>
      <c r="G1018" s="224">
        <v>0</v>
      </c>
    </row>
    <row r="1019" spans="1:7">
      <c r="A1019" s="116" t="s">
        <v>123</v>
      </c>
      <c r="B1019" s="117" t="s">
        <v>123</v>
      </c>
      <c r="C1019" s="117" t="s">
        <v>1383</v>
      </c>
      <c r="D1019" s="117" t="s">
        <v>1386</v>
      </c>
      <c r="E1019" s="226">
        <f t="shared" si="20"/>
        <v>2</v>
      </c>
      <c r="F1019" s="214">
        <v>2</v>
      </c>
      <c r="G1019" s="224">
        <v>0</v>
      </c>
    </row>
    <row r="1020" spans="1:7">
      <c r="A1020" s="116" t="s">
        <v>755</v>
      </c>
      <c r="B1020" s="117" t="s">
        <v>756</v>
      </c>
      <c r="C1020" s="117" t="s">
        <v>123</v>
      </c>
      <c r="D1020" s="117" t="s">
        <v>123</v>
      </c>
      <c r="E1020" s="226">
        <f t="shared" si="20"/>
        <v>70</v>
      </c>
      <c r="F1020" s="214">
        <v>70</v>
      </c>
      <c r="G1020" s="224">
        <v>0</v>
      </c>
    </row>
    <row r="1021" spans="1:7">
      <c r="A1021" s="116" t="s">
        <v>757</v>
      </c>
      <c r="B1021" s="117" t="s">
        <v>758</v>
      </c>
      <c r="C1021" s="117" t="s">
        <v>123</v>
      </c>
      <c r="D1021" s="117" t="s">
        <v>123</v>
      </c>
      <c r="E1021" s="226">
        <f t="shared" si="20"/>
        <v>70</v>
      </c>
      <c r="F1021" s="214">
        <v>70</v>
      </c>
      <c r="G1021" s="224">
        <v>0</v>
      </c>
    </row>
    <row r="1022" spans="1:7">
      <c r="A1022" s="116" t="s">
        <v>123</v>
      </c>
      <c r="B1022" s="117" t="s">
        <v>123</v>
      </c>
      <c r="C1022" s="117" t="s">
        <v>1383</v>
      </c>
      <c r="D1022" s="117" t="s">
        <v>1387</v>
      </c>
      <c r="E1022" s="226">
        <f t="shared" si="20"/>
        <v>10</v>
      </c>
      <c r="F1022" s="214">
        <v>10</v>
      </c>
      <c r="G1022" s="224">
        <v>0</v>
      </c>
    </row>
    <row r="1023" spans="1:7">
      <c r="A1023" s="116" t="s">
        <v>123</v>
      </c>
      <c r="B1023" s="117" t="s">
        <v>123</v>
      </c>
      <c r="C1023" s="117" t="s">
        <v>1383</v>
      </c>
      <c r="D1023" s="117" t="s">
        <v>1388</v>
      </c>
      <c r="E1023" s="226">
        <f t="shared" ref="E1023:E1024" si="21">F1023+G1023</f>
        <v>10</v>
      </c>
      <c r="F1023" s="214">
        <v>10</v>
      </c>
      <c r="G1023" s="224">
        <v>0</v>
      </c>
    </row>
    <row r="1024" spans="1:7" ht="15" thickBot="1">
      <c r="A1024" s="118" t="s">
        <v>123</v>
      </c>
      <c r="B1024" s="119" t="s">
        <v>123</v>
      </c>
      <c r="C1024" s="119" t="s">
        <v>1383</v>
      </c>
      <c r="D1024" s="119" t="s">
        <v>1389</v>
      </c>
      <c r="E1024" s="228">
        <f t="shared" si="21"/>
        <v>50</v>
      </c>
      <c r="F1024" s="216">
        <v>50</v>
      </c>
      <c r="G1024" s="225">
        <v>0</v>
      </c>
    </row>
  </sheetData>
  <mergeCells count="11">
    <mergeCell ref="A6:D6"/>
    <mergeCell ref="A1:G1"/>
    <mergeCell ref="E3:G3"/>
    <mergeCell ref="A3:A5"/>
    <mergeCell ref="B3:B5"/>
    <mergeCell ref="C3:C5"/>
    <mergeCell ref="D3:D5"/>
    <mergeCell ref="E4:E5"/>
    <mergeCell ref="F4:F5"/>
    <mergeCell ref="G4:G5"/>
    <mergeCell ref="F2:G2"/>
  </mergeCells>
  <phoneticPr fontId="24" type="noConversion"/>
  <pageMargins left="0.78740157480314998" right="0.47244094488188998" top="0.74803149606299202" bottom="0.74803149606299202" header="0.31496062992126" footer="0.31496062992126"/>
  <pageSetup paperSize="9" firstPageNumber="13" orientation="portrait"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dimension ref="A1:D39"/>
  <sheetViews>
    <sheetView showZeros="0" topLeftCell="A22" workbookViewId="0">
      <selection activeCell="E31" sqref="E31"/>
    </sheetView>
  </sheetViews>
  <sheetFormatPr defaultColWidth="9" defaultRowHeight="14.4"/>
  <cols>
    <col min="1" max="1" width="32.109375" customWidth="1"/>
    <col min="2" max="2" width="9.6640625" customWidth="1"/>
    <col min="3" max="3" width="39.44140625" customWidth="1"/>
    <col min="4" max="4" width="9.88671875" customWidth="1"/>
  </cols>
  <sheetData>
    <row r="1" spans="1:4" ht="30.75" customHeight="1">
      <c r="A1" s="243" t="s">
        <v>1487</v>
      </c>
      <c r="B1" s="243"/>
      <c r="C1" s="243"/>
      <c r="D1" s="243"/>
    </row>
    <row r="2" spans="1:4" ht="15.75" customHeight="1">
      <c r="A2" s="62"/>
      <c r="B2" s="63"/>
      <c r="C2" s="281" t="s">
        <v>40</v>
      </c>
      <c r="D2" s="281"/>
    </row>
    <row r="3" spans="1:4" ht="22.2" customHeight="1">
      <c r="A3" s="282" t="s">
        <v>1415</v>
      </c>
      <c r="B3" s="283"/>
      <c r="C3" s="284" t="s">
        <v>1416</v>
      </c>
      <c r="D3" s="285"/>
    </row>
    <row r="4" spans="1:4" ht="22.2" customHeight="1">
      <c r="A4" s="40" t="s">
        <v>116</v>
      </c>
      <c r="B4" s="42" t="s">
        <v>19</v>
      </c>
      <c r="C4" s="42" t="s">
        <v>116</v>
      </c>
      <c r="D4" s="65" t="s">
        <v>19</v>
      </c>
    </row>
    <row r="5" spans="1:4" ht="22.2" customHeight="1">
      <c r="A5" s="159" t="s">
        <v>1393</v>
      </c>
      <c r="B5" s="67"/>
      <c r="C5" s="68" t="s">
        <v>1409</v>
      </c>
      <c r="D5" s="36">
        <f>D6</f>
        <v>4</v>
      </c>
    </row>
    <row r="6" spans="1:4" ht="22.2" customHeight="1">
      <c r="A6" s="159" t="s">
        <v>1394</v>
      </c>
      <c r="B6" s="67"/>
      <c r="C6" s="68" t="s">
        <v>1501</v>
      </c>
      <c r="D6" s="37">
        <f>'9基金支出功能分类表'!C7</f>
        <v>4</v>
      </c>
    </row>
    <row r="7" spans="1:4" ht="22.2" customHeight="1">
      <c r="A7" s="159" t="s">
        <v>1395</v>
      </c>
      <c r="B7" s="67"/>
      <c r="C7" s="95" t="s">
        <v>1499</v>
      </c>
      <c r="D7" s="37"/>
    </row>
    <row r="8" spans="1:4" ht="22.2" customHeight="1">
      <c r="A8" s="159" t="s">
        <v>1504</v>
      </c>
      <c r="B8" s="67"/>
      <c r="C8" s="95" t="s">
        <v>1502</v>
      </c>
      <c r="D8" s="37"/>
    </row>
    <row r="9" spans="1:4" ht="22.2" customHeight="1">
      <c r="A9" s="159" t="s">
        <v>1396</v>
      </c>
      <c r="B9" s="67"/>
      <c r="C9" s="68" t="s">
        <v>397</v>
      </c>
      <c r="D9" s="36">
        <f>D10+D11</f>
        <v>153</v>
      </c>
    </row>
    <row r="10" spans="1:4" ht="22.2" customHeight="1">
      <c r="A10" s="212" t="s">
        <v>1397</v>
      </c>
      <c r="B10" s="67">
        <v>5000</v>
      </c>
      <c r="C10" s="68" t="s">
        <v>1410</v>
      </c>
      <c r="D10" s="37">
        <f>'9基金支出功能分类表'!C11</f>
        <v>122</v>
      </c>
    </row>
    <row r="11" spans="1:4" ht="22.2" customHeight="1">
      <c r="A11" s="212" t="s">
        <v>1398</v>
      </c>
      <c r="B11" s="67"/>
      <c r="C11" s="68" t="s">
        <v>1411</v>
      </c>
      <c r="D11" s="37">
        <f>+'9基金支出功能分类表'!C12</f>
        <v>31</v>
      </c>
    </row>
    <row r="12" spans="1:4" ht="22.2" customHeight="1">
      <c r="A12" s="212" t="s">
        <v>1399</v>
      </c>
      <c r="B12" s="67">
        <v>94360</v>
      </c>
      <c r="C12" s="95" t="s">
        <v>1503</v>
      </c>
      <c r="D12" s="37"/>
    </row>
    <row r="13" spans="1:4" ht="22.2" customHeight="1">
      <c r="A13" s="212" t="s">
        <v>1505</v>
      </c>
      <c r="B13" s="67"/>
      <c r="C13" s="68" t="s">
        <v>578</v>
      </c>
      <c r="D13" s="36">
        <f>D14+D15+D16+D17+D18</f>
        <v>58090</v>
      </c>
    </row>
    <row r="14" spans="1:4" ht="22.2" customHeight="1">
      <c r="A14" s="212" t="s">
        <v>1400</v>
      </c>
      <c r="B14" s="67"/>
      <c r="C14" s="68" t="s">
        <v>1489</v>
      </c>
      <c r="D14" s="37">
        <f>+'9基金支出功能分类表'!C15</f>
        <v>53090</v>
      </c>
    </row>
    <row r="15" spans="1:4" ht="22.2" customHeight="1">
      <c r="A15" s="212" t="s">
        <v>1401</v>
      </c>
      <c r="B15" s="67"/>
      <c r="C15" s="68" t="s">
        <v>1490</v>
      </c>
      <c r="D15" s="37">
        <f>+'9基金支出功能分类表'!C16</f>
        <v>5000</v>
      </c>
    </row>
    <row r="16" spans="1:4" ht="22.2" customHeight="1">
      <c r="A16" s="212" t="s">
        <v>1402</v>
      </c>
      <c r="B16" s="69"/>
      <c r="C16" s="68" t="s">
        <v>1491</v>
      </c>
      <c r="D16" s="37"/>
    </row>
    <row r="17" spans="1:4" ht="22.2" customHeight="1">
      <c r="A17" s="212" t="s">
        <v>1403</v>
      </c>
      <c r="B17" s="67"/>
      <c r="C17" s="68" t="s">
        <v>1492</v>
      </c>
      <c r="D17" s="37">
        <f>+'9基金支出功能分类表'!C18</f>
        <v>0</v>
      </c>
    </row>
    <row r="18" spans="1:4" ht="22.2" customHeight="1">
      <c r="A18" s="212" t="s">
        <v>1404</v>
      </c>
      <c r="B18" s="67"/>
      <c r="C18" s="68" t="s">
        <v>1493</v>
      </c>
      <c r="D18" s="37"/>
    </row>
    <row r="19" spans="1:4" ht="22.2" customHeight="1">
      <c r="A19" s="212" t="s">
        <v>1405</v>
      </c>
      <c r="B19" s="67">
        <f>+'8基金收入表'!C16</f>
        <v>0</v>
      </c>
      <c r="C19" s="68" t="s">
        <v>601</v>
      </c>
      <c r="D19" s="37"/>
    </row>
    <row r="20" spans="1:4" ht="22.2" customHeight="1">
      <c r="A20" s="212" t="s">
        <v>1406</v>
      </c>
      <c r="B20" s="70"/>
      <c r="C20" s="68" t="s">
        <v>1494</v>
      </c>
      <c r="D20" s="37"/>
    </row>
    <row r="21" spans="1:4" ht="22.2" customHeight="1">
      <c r="A21" s="213" t="s">
        <v>1417</v>
      </c>
      <c r="B21" s="70"/>
      <c r="C21" s="68" t="s">
        <v>1412</v>
      </c>
      <c r="D21" s="37"/>
    </row>
    <row r="22" spans="1:4" ht="22.2" customHeight="1">
      <c r="A22" s="212" t="s">
        <v>1407</v>
      </c>
      <c r="B22" s="67"/>
      <c r="C22" s="68" t="s">
        <v>744</v>
      </c>
      <c r="D22" s="36">
        <f>D25</f>
        <v>10</v>
      </c>
    </row>
    <row r="23" spans="1:4" ht="22.2" customHeight="1">
      <c r="A23" s="217"/>
      <c r="B23" s="67"/>
      <c r="C23" s="68" t="s">
        <v>1414</v>
      </c>
      <c r="D23" s="71"/>
    </row>
    <row r="24" spans="1:4" ht="22.2" customHeight="1">
      <c r="A24" s="66"/>
      <c r="B24" s="67"/>
      <c r="C24" s="68" t="s">
        <v>1413</v>
      </c>
      <c r="D24" s="71"/>
    </row>
    <row r="25" spans="1:4" ht="22.2" customHeight="1">
      <c r="A25" s="66"/>
      <c r="B25" s="67"/>
      <c r="C25" s="68" t="s">
        <v>1498</v>
      </c>
      <c r="D25" s="73">
        <f>+'9基金支出功能分类表'!C28</f>
        <v>10</v>
      </c>
    </row>
    <row r="26" spans="1:4" ht="22.2" customHeight="1">
      <c r="A26" s="72"/>
      <c r="B26" s="67"/>
      <c r="C26" s="68" t="s">
        <v>748</v>
      </c>
      <c r="D26" s="36">
        <f>+'9基金支出功能分类表'!C29</f>
        <v>2100</v>
      </c>
    </row>
    <row r="27" spans="1:4" ht="22.2" customHeight="1">
      <c r="A27" s="72"/>
      <c r="B27" s="67"/>
      <c r="C27" s="68" t="s">
        <v>756</v>
      </c>
      <c r="D27" s="36">
        <f>+'9基金支出功能分类表'!C30</f>
        <v>170</v>
      </c>
    </row>
    <row r="28" spans="1:4" ht="22.2" customHeight="1">
      <c r="A28" s="72"/>
      <c r="B28" s="67"/>
      <c r="C28" s="68"/>
      <c r="D28" s="36"/>
    </row>
    <row r="29" spans="1:4" ht="22.2" customHeight="1">
      <c r="A29" s="74" t="s">
        <v>1418</v>
      </c>
      <c r="B29" s="75">
        <f>SUM(B5:B28)</f>
        <v>99360</v>
      </c>
      <c r="C29" s="76" t="s">
        <v>1419</v>
      </c>
      <c r="D29" s="36">
        <f>D5+D9+D13+D19+D22+D26+D27</f>
        <v>60527</v>
      </c>
    </row>
    <row r="30" spans="1:4" ht="22.2" customHeight="1">
      <c r="A30" s="77" t="s">
        <v>68</v>
      </c>
      <c r="B30" s="75">
        <f t="shared" ref="B30:D30" si="0">+B31+B32+B33</f>
        <v>167</v>
      </c>
      <c r="C30" s="76" t="s">
        <v>69</v>
      </c>
      <c r="D30" s="36">
        <f t="shared" si="0"/>
        <v>39000</v>
      </c>
    </row>
    <row r="31" spans="1:4" ht="22.2" customHeight="1">
      <c r="A31" s="78" t="s">
        <v>1420</v>
      </c>
      <c r="B31" s="79">
        <v>167</v>
      </c>
      <c r="C31" s="80" t="s">
        <v>1421</v>
      </c>
      <c r="D31" s="37">
        <v>35000</v>
      </c>
    </row>
    <row r="32" spans="1:4" ht="22.2" customHeight="1">
      <c r="A32" s="81" t="s">
        <v>1422</v>
      </c>
      <c r="B32" s="79">
        <v>0</v>
      </c>
      <c r="C32" s="82" t="s">
        <v>104</v>
      </c>
      <c r="D32" s="73">
        <v>0</v>
      </c>
    </row>
    <row r="33" spans="1:4" ht="22.2" customHeight="1">
      <c r="A33" s="83" t="s">
        <v>1423</v>
      </c>
      <c r="B33" s="70">
        <v>0</v>
      </c>
      <c r="C33" s="84" t="s">
        <v>1424</v>
      </c>
      <c r="D33" s="73">
        <v>4000</v>
      </c>
    </row>
    <row r="34" spans="1:4" ht="22.2" customHeight="1">
      <c r="A34" s="81"/>
      <c r="B34" s="79"/>
      <c r="C34" s="85"/>
      <c r="D34" s="73"/>
    </row>
    <row r="35" spans="1:4" ht="22.2" customHeight="1">
      <c r="A35" s="86" t="s">
        <v>1425</v>
      </c>
      <c r="B35" s="87">
        <f t="shared" ref="B35:D35" si="1">+B29+B30</f>
        <v>99527</v>
      </c>
      <c r="C35" s="88" t="s">
        <v>1426</v>
      </c>
      <c r="D35" s="89">
        <f t="shared" si="1"/>
        <v>99527</v>
      </c>
    </row>
    <row r="36" spans="1:4" ht="22.2" customHeight="1"/>
    <row r="37" spans="1:4" ht="18.75" customHeight="1"/>
    <row r="38" spans="1:4" ht="18.75" customHeight="1"/>
    <row r="39" spans="1:4" ht="18.75" customHeight="1"/>
  </sheetData>
  <mergeCells count="4">
    <mergeCell ref="A1:D1"/>
    <mergeCell ref="C2:D2"/>
    <mergeCell ref="A3:B3"/>
    <mergeCell ref="C3:D3"/>
  </mergeCells>
  <phoneticPr fontId="24" type="noConversion"/>
  <pageMargins left="0.78740157480314965" right="0.47244094488188981" top="0.74803149606299213" bottom="0.74803149606299213" header="0.31496062992125984" footer="0.31496062992125984"/>
  <pageSetup paperSize="9" firstPageNumber="35"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8</vt:i4>
      </vt:variant>
    </vt:vector>
  </HeadingPairs>
  <TitlesOfParts>
    <vt:vector size="24" baseType="lpstr">
      <vt:lpstr>封面</vt:lpstr>
      <vt:lpstr>目录</vt:lpstr>
      <vt:lpstr>1一般公共收入预算表</vt:lpstr>
      <vt:lpstr>2一般公共支出预算表</vt:lpstr>
      <vt:lpstr>3一般公共收支平衡表</vt:lpstr>
      <vt:lpstr>4一般公共支出预算功能分类表</vt:lpstr>
      <vt:lpstr>5一般公共预算基本支出经济分类表</vt:lpstr>
      <vt:lpstr>6项目支出表</vt:lpstr>
      <vt:lpstr>7基金收支表</vt:lpstr>
      <vt:lpstr>8基金收入表</vt:lpstr>
      <vt:lpstr>9基金支出功能分类表</vt:lpstr>
      <vt:lpstr>10基金项目支出功能分类表</vt:lpstr>
      <vt:lpstr>11国有资本经营收支表</vt:lpstr>
      <vt:lpstr>12社保基金收入预算表</vt:lpstr>
      <vt:lpstr>13社保基金支出预算表</vt:lpstr>
      <vt:lpstr>14社保基金收支表</vt:lpstr>
      <vt:lpstr>'1一般公共收入预算表'!Print_Area</vt:lpstr>
      <vt:lpstr>'2一般公共支出预算表'!Print_Area</vt:lpstr>
      <vt:lpstr>'3一般公共收支平衡表'!Print_Area</vt:lpstr>
      <vt:lpstr>目录!Print_Area</vt:lpstr>
      <vt:lpstr>'10基金项目支出功能分类表'!Print_Titles</vt:lpstr>
      <vt:lpstr>'4一般公共支出预算功能分类表'!Print_Titles</vt:lpstr>
      <vt:lpstr>'5一般公共预算基本支出经济分类表'!Print_Titles</vt:lpstr>
      <vt:lpstr>'6项目支出表'!Print_Titles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2020-01-14T06:05:46Z</cp:lastPrinted>
  <dcterms:created xsi:type="dcterms:W3CDTF">2006-09-13T11:21:00Z</dcterms:created>
  <dcterms:modified xsi:type="dcterms:W3CDTF">2020-01-16T01:21:31Z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KSORubyTemplateID" linkTarget="0">
    <vt:lpwstr>14</vt:lpwstr>
  </property>
</Properties>
</file>